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360" windowHeight="8055" tabRatio="740" activeTab="0"/>
  </bookViews>
  <sheets>
    <sheet name="Guide" sheetId="1" r:id="rId1"/>
    <sheet name="Products" sheetId="2" r:id="rId2"/>
    <sheet name="Overview" sheetId="3" r:id="rId3"/>
    <sheet name="Market. Infrastr." sheetId="4" r:id="rId4"/>
    <sheet name="Market. Overh." sheetId="5" r:id="rId5"/>
    <sheet name="Farmers' Market" sheetId="6" r:id="rId6"/>
    <sheet name="On-Farm" sheetId="7" r:id="rId7"/>
    <sheet name="Roadside" sheetId="8" r:id="rId8"/>
    <sheet name="CSA" sheetId="9" r:id="rId9"/>
    <sheet name="U-pick" sheetId="10" r:id="rId10"/>
    <sheet name="Online ; Delivery" sheetId="11" r:id="rId11"/>
  </sheets>
  <definedNames>
    <definedName name="_GoBack" localSheetId="0">'Guide'!$B$58</definedName>
    <definedName name="_xlfn.IFERROR" hidden="1">#NAME?</definedName>
  </definedNames>
  <calcPr fullCalcOnLoad="1"/>
</workbook>
</file>

<file path=xl/sharedStrings.xml><?xml version="1.0" encoding="utf-8"?>
<sst xmlns="http://schemas.openxmlformats.org/spreadsheetml/2006/main" count="354" uniqueCount="203">
  <si>
    <t>Marketing Overhead</t>
  </si>
  <si>
    <t>Unit</t>
  </si>
  <si>
    <t>Units sold</t>
  </si>
  <si>
    <t>Average price</t>
  </si>
  <si>
    <t>Revenues</t>
  </si>
  <si>
    <t>Total</t>
  </si>
  <si>
    <t xml:space="preserve">Supplies </t>
  </si>
  <si>
    <t>Stall fee</t>
  </si>
  <si>
    <t>Transport</t>
  </si>
  <si>
    <t>Labour (whole chain)</t>
  </si>
  <si>
    <t>Other operating cost</t>
  </si>
  <si>
    <t>Other specific eqipment</t>
  </si>
  <si>
    <t>Per unit of product</t>
  </si>
  <si>
    <t>Gross margin prior to marketing</t>
  </si>
  <si>
    <t>Gross margin over wholesale</t>
  </si>
  <si>
    <t>Direct Costs</t>
  </si>
  <si>
    <t>Full labour for all market days from loading truck to unloading/record keeping after return</t>
  </si>
  <si>
    <t>Bags, clips, etc.</t>
  </si>
  <si>
    <t>Vehicle plus gas costs, approximated by distance travelled times rate per kilometer</t>
  </si>
  <si>
    <t>E.g., hydro</t>
  </si>
  <si>
    <t>For whole year</t>
  </si>
  <si>
    <t>E.g., annual cost of stand, displays or cashers primarily used at farmers' market</t>
  </si>
  <si>
    <t>Marketing Infrastructure</t>
  </si>
  <si>
    <t>Annual interest/ financing</t>
  </si>
  <si>
    <t>Total annual cost</t>
  </si>
  <si>
    <t>Share of use by each direct marketing channel</t>
  </si>
  <si>
    <t>Farmers' Market</t>
  </si>
  <si>
    <t>On-farm market</t>
  </si>
  <si>
    <t>Roadside stand</t>
  </si>
  <si>
    <t>CSA</t>
  </si>
  <si>
    <t>Pick your own/U-pick</t>
  </si>
  <si>
    <t>Online store/ Delivery service</t>
  </si>
  <si>
    <t xml:space="preserve">Annual operating </t>
  </si>
  <si>
    <t>Annual mainte-nance and repair</t>
  </si>
  <si>
    <t>over wholesale</t>
  </si>
  <si>
    <t>Your time in hours</t>
  </si>
  <si>
    <t>Roadside Stand</t>
  </si>
  <si>
    <t>Online/ delivery</t>
  </si>
  <si>
    <t>Net Margin</t>
  </si>
  <si>
    <t>On-farm Store</t>
  </si>
  <si>
    <t>E.g., to pick up products for resale, vehicle plus gas costs, approximated by distance travelled times rate per kilometer</t>
  </si>
  <si>
    <t>E.g., annual cost of stand, displays or cashers primarily used at on-farm market</t>
  </si>
  <si>
    <t>E.g., annual cost of stand, displays or cashers primarily used at roadside stand</t>
  </si>
  <si>
    <t>Price</t>
  </si>
  <si>
    <t>Revenue</t>
  </si>
  <si>
    <t>Share type 1</t>
  </si>
  <si>
    <t>Share type 2</t>
  </si>
  <si>
    <t>Share type 3</t>
  </si>
  <si>
    <t>Share type 4</t>
  </si>
  <si>
    <t>Full</t>
  </si>
  <si>
    <t>Half</t>
  </si>
  <si>
    <t>Special</t>
  </si>
  <si>
    <t>wholesale</t>
  </si>
  <si>
    <t>above</t>
  </si>
  <si>
    <t>For delivery; Vehicle plus gas costs, approximated by distance travelled times rate per kilometer</t>
  </si>
  <si>
    <t>E.g., annual cost of stand, displays or cashers primarily used for CSA</t>
  </si>
  <si>
    <t>Parcels, packing materials</t>
  </si>
  <si>
    <t>Vehicle plus gas costs, approximated by distance travelled times rate per kilometer, for own delivery</t>
  </si>
  <si>
    <t>E.g., annual cost of stand, displays or cashers primarily used online shop/delivery service</t>
  </si>
  <si>
    <t>E.g., service fee for online shop module, annual update of software</t>
  </si>
  <si>
    <t>Units sold, if marketed wholesale</t>
  </si>
  <si>
    <t>Harvest cost for selling wholesale</t>
  </si>
  <si>
    <t>Cost of production, excl. Harvest, if marketed wholesale</t>
  </si>
  <si>
    <t>Primarily containers and packaging material</t>
  </si>
  <si>
    <t>E.g., annual cost of stand, displays or cashers primarily used at pick-your own location(s)</t>
  </si>
  <si>
    <t>On-Farm Market</t>
  </si>
  <si>
    <t>Annual depreciation</t>
  </si>
  <si>
    <t>a</t>
  </si>
  <si>
    <t>b</t>
  </si>
  <si>
    <t>c</t>
  </si>
  <si>
    <t>d</t>
  </si>
  <si>
    <t>e</t>
  </si>
  <si>
    <t>f</t>
  </si>
  <si>
    <t>g</t>
  </si>
  <si>
    <t>h</t>
  </si>
  <si>
    <t>i</t>
  </si>
  <si>
    <t>j</t>
  </si>
  <si>
    <t>k</t>
  </si>
  <si>
    <t>l</t>
  </si>
  <si>
    <t>m</t>
  </si>
  <si>
    <t>n</t>
  </si>
  <si>
    <t>o</t>
  </si>
  <si>
    <t>Performance by Marketing Channel</t>
  </si>
  <si>
    <t>Farmer's Market</t>
  </si>
  <si>
    <t>Pick Your Own</t>
  </si>
  <si>
    <t>On-Farm Store</t>
  </si>
  <si>
    <t>Total Revenues</t>
  </si>
  <si>
    <t>Item</t>
  </si>
  <si>
    <t>Products/Product Categories</t>
  </si>
  <si>
    <t>Gross margin</t>
  </si>
  <si>
    <t>prior to</t>
  </si>
  <si>
    <t xml:space="preserve"> marketing</t>
  </si>
  <si>
    <t>Total cost of production</t>
  </si>
  <si>
    <t>Per entrepreneur hour</t>
  </si>
  <si>
    <t>Subtracting Marketing Cost</t>
  </si>
  <si>
    <t>Introduction</t>
  </si>
  <si>
    <t>Instructions</t>
  </si>
  <si>
    <t>Overview Tab</t>
  </si>
  <si>
    <t>Marketing Infrastructure Tab</t>
  </si>
  <si>
    <t>Marketing Overhead Tab</t>
  </si>
  <si>
    <t>Individual Marketing Channel Tabs</t>
  </si>
  <si>
    <t>1. For each of the products listed under “product” column:</t>
  </si>
  <si>
    <t>2. Under the “Per Unit of Product” heading:</t>
  </si>
  <si>
    <t xml:space="preserve">3. Below the product list, there is a list of direct costs. Enter your direct costs that correspond to the list in the yellow shaded cells. For each marketing channel there are specific explanations where applicable. </t>
  </si>
  <si>
    <t xml:space="preserve">4. For the CSA tab, the set-up is slightly different, as revenues are generated through selling shares. Four different types of shares can be entered in the tab. The share prices are multiplied with the number of shares sold and added up to yield total CSA revenue. </t>
  </si>
  <si>
    <t>Legend:</t>
  </si>
  <si>
    <t>Data entry cell - input requested</t>
  </si>
  <si>
    <t>Calculated cell - do not change</t>
  </si>
  <si>
    <t>Notes:</t>
  </si>
  <si>
    <t>If prompted for a password to unprotect yellow cells for editing type "open"</t>
  </si>
  <si>
    <t>Please Enter your Products  Below</t>
  </si>
  <si>
    <t>Product</t>
  </si>
  <si>
    <t>Direct Marketing Costs</t>
  </si>
  <si>
    <t xml:space="preserve">Product </t>
  </si>
  <si>
    <t>Wholesale Revenue</t>
  </si>
  <si>
    <t>Comparison with Wholesale</t>
  </si>
  <si>
    <t>Gross Margin II above Wholesale</t>
  </si>
  <si>
    <t>Gross Margin I aboveWholesale</t>
  </si>
  <si>
    <t>Net Margin Above Wholesale</t>
  </si>
  <si>
    <t xml:space="preserve">Accounting for Hours in Marketing Overhead </t>
  </si>
  <si>
    <t xml:space="preserve">Your hours not accounted for in Marketing Channel tabs or Marketing Overhead </t>
  </si>
  <si>
    <t>Gross Margin I: before Marketing</t>
  </si>
  <si>
    <t>Gross Margin II: after Marketing</t>
  </si>
  <si>
    <t>Not accounted for in channels</t>
  </si>
  <si>
    <t>p</t>
  </si>
  <si>
    <t>q</t>
  </si>
  <si>
    <t>r</t>
  </si>
  <si>
    <t>s</t>
  </si>
  <si>
    <t>t</t>
  </si>
  <si>
    <t>u</t>
  </si>
  <si>
    <t>v</t>
  </si>
  <si>
    <t>w</t>
  </si>
  <si>
    <t>x</t>
  </si>
  <si>
    <t>y</t>
  </si>
  <si>
    <t>z</t>
  </si>
  <si>
    <t>aa</t>
  </si>
  <si>
    <t>ab</t>
  </si>
  <si>
    <t>ac</t>
  </si>
  <si>
    <t>ad</t>
  </si>
  <si>
    <t>Community Supported Agriculture</t>
  </si>
  <si>
    <t>Including Marketing Infrastruct. and Overhead not  ac-counted for in channels</t>
  </si>
  <si>
    <t>Marketing Overhead Activity</t>
  </si>
  <si>
    <t>Sum (should not exceed 100%)</t>
  </si>
  <si>
    <t>Applicable fees</t>
  </si>
  <si>
    <t>Full labour for hours of operation plus pre-opening, cleaning, record-keeping</t>
  </si>
  <si>
    <t>Full labour for hours of operation plus transport/delivery, pre-opening, cleaning, record keeping</t>
  </si>
  <si>
    <t>Full labour cost for all pick-up/delivery days: staffing ; delivery, if applicable; record keeping</t>
  </si>
  <si>
    <t>Full labour cost for hours of operation, incl. transport, pre-opening, cleaning, record keeping</t>
  </si>
  <si>
    <t xml:space="preserve">Full labour for all administrative, packing and delivery actvitites; record keeping </t>
  </si>
  <si>
    <t>Date: 16/04/2012</t>
  </si>
  <si>
    <t>FDM2012 is password for workbook</t>
  </si>
  <si>
    <t>Performance Analysis by Marketing Channel</t>
  </si>
  <si>
    <t>Overview Operation Performance</t>
  </si>
  <si>
    <t xml:space="preserve">Cost of Production and Handling </t>
  </si>
  <si>
    <t>Online Store/Delivery Service</t>
  </si>
  <si>
    <t xml:space="preserve">Gross margin II, after marketing </t>
  </si>
  <si>
    <t xml:space="preserve">The Performance by Marketing Channel tool can be used for performance monitoring and planning. There are two groups of data entry tabs: Six tabs allow you to record sales and costs that are specific to each channel you are using, such as farmers’ market, on-farm market, roadside stand, community supported agriculture (CSA), U-pick and online store/delivery service. Two other tabs are designed to keep track of costs of activities and assets that are used for more than one channel. Assets, such as equipment, machinery or structures are documented in the Marketing Infrastructure tab. Costs related to marketing activities are documented in the Marketing Overhead tab. </t>
  </si>
  <si>
    <t xml:space="preserve">All the cost and sales figures are drawn together in the Overview tab that reports the financial results at three different margin levels for each channel and all channels, i.e. the operation as a whole. This makes direct comparison of different marketing channels easy. </t>
  </si>
  <si>
    <t>Products Tab</t>
  </si>
  <si>
    <t xml:space="preserve">The products tab is a very simple data entry form that asks the operator to enter the products that they produce and market directly.  Up to 30 products can be entered. The products entered on this sheet automatically fill out the “products” line on each marketing channel’s tab and the overview tab. </t>
  </si>
  <si>
    <t xml:space="preserve">If you have invested in marketing overhead, e.g. for planning an ad campaign or promoting your products and brand at a trade show, these hours can be entered in the Marketing Overhead tab (see below). These hours, as well as the cost of marketing infrastructure and marketing overhead that were not allocated across channels will be accounted in the calculation of margins in cells I38 to I48 in the Overview tab.  </t>
  </si>
  <si>
    <t xml:space="preserve">The Marketing Infrastructure tab allows the user to enter costs equipment and structures that are associated with the direct marketing venture. These costs include items such as facilities and equipment for processing/packaging, storage, transportation, and product display that are used across more than one channel. Depreciation, financing costs, maintenance, and operating costs are taken into account, to give a total annual cost for each machinery, equipment and structure item. Since these infrastructure items can be used by more than one channel, you can also enter a percentage share for  each marketing channel that reflects how much of the total use is accounted for by this channel.  If you decide not to split the cost across marketing channels, e.g. because it varies a lot or you do not have any information to base this split on, you do not enter shares. Then, the total annual infrastructure cost will be accounted for in the Overview tab when the net margin for the entire operation is calculated. </t>
  </si>
  <si>
    <t xml:space="preserve">It has to be stressed though that tracking annual costs of structures, machinery, and equipment in this tool can be an approximation at best, especially when it comes to distributing the cost across the channels. However, the value of keeping track of these costs is a better understanding of the cost and profitability overall and in the channels.    </t>
  </si>
  <si>
    <t>The annual cost of a piece of machinery, equipment or a structure is broken down into four components: depreciation, finance costs, maintenance/repair, and operating costs.</t>
  </si>
  <si>
    <t xml:space="preserve">1. Enter annual depreciation in column B, for each of the items applying to your operation that are listed in column A. For a simple depreciation calculation the linear method is used: </t>
  </si>
  <si>
    <t xml:space="preserve">2. Enter the interest paid or financing costs in column C. Where an asset is fully financed through a loan and the interest paid is known, the interest paid can be entered as finance cost. This is, however, hardly ever the case, because most assets are financed through a mix of own and outside capital. </t>
  </si>
  <si>
    <t xml:space="preserve">3. Enter annual maintenance and repair costs in column D. </t>
  </si>
  <si>
    <t xml:space="preserve">4. Enter annual operating costs in column E. This would include utilities, fuel etc. Labour cost can also be included, if it can be directly allocated to a particular asset and if it is not recorded in the tabs for the individual channels. </t>
  </si>
  <si>
    <t xml:space="preserve">Where possible and meaningful, you can distribute the expenditures for these activities across the marketing channels to come to a total overhead cost per marketing channel. However, operator’s own time is not treated as expenditure. Instead, they are being tracked on this tab and then accounted for in the overview tab when the net margin per entrepreneur hour in marketing is reported. </t>
  </si>
  <si>
    <t xml:space="preserve">1. Enter an overhead marketing activity in column B ‘Marketing Overhead Activity’, as defined above. Examples are promotional efforts at trade shows or advertising campaigns in which you invested time and direct expenditures.  </t>
  </si>
  <si>
    <t>2. For each such activity, enter the time that you spent on it (in hours) in column C.</t>
  </si>
  <si>
    <t xml:space="preserve">3. For each such activity, enter the total annual expenditures in column D. For the promotional efforts that would include all related expenses, such as travel cost, registration, food and accommodation.   However, promotional material that is also used at different locations, e.g. distributed at farmers’ market or on-farm market, should be listed separately. </t>
  </si>
  <si>
    <t xml:space="preserve">4. For each activity entered in column B, enter the percentage share of the expenditures in columns E to J that can be allocated to each of the listed marketing channels. For example, by surveying customers you have found out that a new road sign or an advertising campaign has gained you new customers,  80% of whom were directed to the on-farm store and 20% to the near-by farmers market. You can then allocate 80% of the expenses for these activities to the on-farm store and 20% to the farmers’ market. However, one can always argue that marketing and promotion activities benefit all marketing channels and an allocation of expenses a bit arbitrary.  Hence, we would leave it to your entrepreneurial judgment whether it is meaningful to spread these expenditures across channels. If you think it is not meaningful, don’t enter a percentage share. The total expenditures for these activities will be accounted for in the total net margin in the overview tab. For your own time spent on these activities this is assumed, because we think investing one’s own time in marketing, advertising and promotion will always benefit the entire operation. Therefore, your own time spent on these activities will only enter in the calculation of the total net margin per entrepreneur hour in cell J48 in the Overview Tab. </t>
  </si>
  <si>
    <t xml:space="preserve">The tabs for Farmers’ Market, On-farm Market, Roadside Stand and Online Store/Delivery Service are identical in their structure for data entry and calculations. All data entered must refer to the same time period, which is usually a year. </t>
  </si>
  <si>
    <t xml:space="preserve">You can keep track of the quantities sold though, and, where possible provide a wholesale price to find out how the CSA performs compared to selling wholesale. </t>
  </si>
  <si>
    <t xml:space="preserve">The overview tab is a collection of highlighted information from the individual channel tabs. It provides for each channel each product’s revenue, total revenues, gross margin before marketing, gross margin post marketing, and net margin. At the bottom of the tab the three margins above wholesale are also reported. This tab is structured such that it is easy to compare financial performance across channels, making it easier to spot strengths and weaknesses, as well as opportunities. </t>
  </si>
  <si>
    <t xml:space="preserve">The only data-entry on this tab is for the entrepreneurial hours you have invested/are planning to invest in each marketing channel. These hours are used to calculate the per hour gross and net margins. These can be interpreted as return on your entrepreneurial skills and efforts: the higher the margin per entrepreneurial hour, the higher the leverage or return to your entrepreneurial time. However, the total margin is more important when it comes to assessing how much a channel contributes to your income goals. </t>
  </si>
  <si>
    <t xml:space="preserve">5. In columns G to L, for each cost item that you have used, you can enter the % use by each marketing channel listed across the top. For example, a farm produces whole turkeys and stores them (and nothing else) in deep freezers. The birds are sold in roughly equal quantities in the on-farm store and at a farmers’ market. Then the cost of the deep freezers should be split evenly between the two channels, i.e. each receives a 50% share. Column M gives the sum of the percentages that you have entered. It does not have to equal 100%, for example when the asset is also used for other things than the marketing channels listed in this workbook. However, it should not exceed 100%. </t>
  </si>
  <si>
    <t xml:space="preserve">The Marketing Overhead tab allows the user to keep track of the costs (expenditures and operator’s own time) of marketing activities that are typically in support of more than one marketing channel, such as designing and running advertising campaigns, signage and product displays or promoting one’s products and brand at fairs and conferences. Because these activities usually benefit more than one channel, they are labeled ‘Marketing Overhead’ items. </t>
  </si>
  <si>
    <t xml:space="preserve">There are six detailed tabs, which allows for data entry of unit sales, revenues and direct costs by product in individual marketing channels. The tabs for Farmers’ Market, On-farm Market, Roadside Stand and Online Store/Delivery Service are identical in structure. The titles given to each of these four marketing channels on the tab and in the Overview, Marketing Infrastructure and Marketing Overhead tabs can thus be changed to reflect your actual channels. For example, if you are selling at two farmers’ markets and have a roadside stand, you might rename Farmers Market and On-farm Store with the markets’ names. The tabs for Pick Your Own/U-pick and Community Supported Agriculture (CSA) are, however customized to these two particular channels and thus unique to them. The key performance indicators that are calculated by these tabs for monitoring or planning purposes are: total revenues, gross margin before and after marketing, total direct costs of marketing direct, and gross margin over wholesale. These indicators are then reported in the Overview tab. </t>
  </si>
  <si>
    <t>5. The pick-your-own or U-pick tab has an addition to the calculation of margins over wholesale, as u-pick operations typically have larger losses than when harvesting with hired or own labour for selling wholesale. The tab does not provide for the option that fields are first “U-picked” and the remaining fruit is then harvested for wholesale. Should that be a realistic option, the U-pick loss should be assumed zero. The figure to be entered in column G would then be 100%.</t>
  </si>
  <si>
    <t>Prepared by: Andreas Boecker and Braden Kemp</t>
  </si>
  <si>
    <t>Department of Food, Agricultural and Resource Economics, FARE, University of Guelph</t>
  </si>
  <si>
    <t xml:space="preserve">The project was funded through Growing Forward, a federal-provincial-territorial initiative.  </t>
  </si>
  <si>
    <r>
      <t>1.</t>
    </r>
    <r>
      <rPr>
        <sz val="12"/>
        <color indexed="8"/>
        <rFont val="Times New Roman"/>
        <family val="1"/>
      </rPr>
      <t xml:space="preserve">       </t>
    </r>
    <r>
      <rPr>
        <sz val="12"/>
        <color indexed="8"/>
        <rFont val="Calibri"/>
        <family val="2"/>
      </rPr>
      <t>Replace letters in yellow shaded cells with the names of your product offering.</t>
    </r>
  </si>
  <si>
    <r>
      <t>2.</t>
    </r>
    <r>
      <rPr>
        <sz val="12"/>
        <color indexed="8"/>
        <rFont val="Times New Roman"/>
        <family val="1"/>
      </rPr>
      <t xml:space="preserve">       </t>
    </r>
    <r>
      <rPr>
        <sz val="12"/>
        <color indexed="8"/>
        <rFont val="Calibri"/>
        <family val="2"/>
      </rPr>
      <t xml:space="preserve">If your number of products exceeds 30, you can put products into larger product categories for which sales and cost data would need to be added up outside of this Excel workbook. Or you can list the 29 most important products and then put the remaining products into an “other” category. Again, cost and sales data for these products would need to be added before entering them into the workbook. </t>
    </r>
  </si>
  <si>
    <r>
      <t>·</t>
    </r>
    <r>
      <rPr>
        <sz val="12"/>
        <color indexed="8"/>
        <rFont val="Times New Roman"/>
        <family val="1"/>
      </rPr>
      <t xml:space="preserve">         </t>
    </r>
    <r>
      <rPr>
        <sz val="12"/>
        <color indexed="8"/>
        <rFont val="Calibri"/>
        <family val="2"/>
      </rPr>
      <t>Estimate how many years your purchased item will remain in good working order</t>
    </r>
  </si>
  <si>
    <r>
      <t>·</t>
    </r>
    <r>
      <rPr>
        <sz val="12"/>
        <color indexed="8"/>
        <rFont val="Times New Roman"/>
        <family val="1"/>
      </rPr>
      <t xml:space="preserve">         </t>
    </r>
    <r>
      <rPr>
        <sz val="12"/>
        <color indexed="8"/>
        <rFont val="Calibri"/>
        <family val="2"/>
      </rPr>
      <t>Subtract any salvage value you expect at the end of the item’s useful life from the total you paid</t>
    </r>
  </si>
  <si>
    <r>
      <t>·</t>
    </r>
    <r>
      <rPr>
        <sz val="12"/>
        <color indexed="8"/>
        <rFont val="Times New Roman"/>
        <family val="1"/>
      </rPr>
      <t xml:space="preserve">         </t>
    </r>
    <r>
      <rPr>
        <sz val="12"/>
        <color indexed="8"/>
        <rFont val="Calibri"/>
        <family val="2"/>
      </rPr>
      <t>Divide (the purchase price minus the salvage value) by the expected number of useful years to get the annual depreciation</t>
    </r>
  </si>
  <si>
    <r>
      <t>·</t>
    </r>
    <r>
      <rPr>
        <sz val="12"/>
        <color indexed="8"/>
        <rFont val="Times New Roman"/>
        <family val="1"/>
      </rPr>
      <t xml:space="preserve">         </t>
    </r>
    <r>
      <rPr>
        <sz val="12"/>
        <color indexed="8"/>
        <rFont val="Calibri"/>
        <family val="2"/>
      </rPr>
      <t>Fill out the “unit” column by entering your unit type, e.g. Pounds, Quarts, Kilograms, Bags.</t>
    </r>
  </si>
  <si>
    <r>
      <t>·</t>
    </r>
    <r>
      <rPr>
        <sz val="12"/>
        <color indexed="8"/>
        <rFont val="Times New Roman"/>
        <family val="1"/>
      </rPr>
      <t xml:space="preserve">         </t>
    </r>
    <r>
      <rPr>
        <sz val="12"/>
        <color indexed="8"/>
        <rFont val="Calibri"/>
        <family val="2"/>
      </rPr>
      <t>Fill out the “Units Sold” column with your sales (in units).</t>
    </r>
  </si>
  <si>
    <r>
      <t>·</t>
    </r>
    <r>
      <rPr>
        <sz val="12"/>
        <color indexed="8"/>
        <rFont val="Times New Roman"/>
        <family val="1"/>
      </rPr>
      <t xml:space="preserve">         </t>
    </r>
    <r>
      <rPr>
        <sz val="12"/>
        <color indexed="8"/>
        <rFont val="Calibri"/>
        <family val="2"/>
      </rPr>
      <t xml:space="preserve">Fill out the “Average Price” with your per unit price. This will be difficult for products where prices vary during the season a lot. However, if you know the total revenue and the units sold, the average price equals total revenue divided by units sold.  </t>
    </r>
  </si>
  <si>
    <r>
      <t>·</t>
    </r>
    <r>
      <rPr>
        <sz val="12"/>
        <color indexed="8"/>
        <rFont val="Times New Roman"/>
        <family val="1"/>
      </rPr>
      <t xml:space="preserve">         </t>
    </r>
    <r>
      <rPr>
        <sz val="12"/>
        <color indexed="8"/>
        <rFont val="Calibri"/>
        <family val="2"/>
      </rPr>
      <t xml:space="preserve">Fill out the “Cost of Production” column. If your records are incomplete, you can put in a “best guestimate” of that cost and put finding out the true unit cost on your to-do list. In addition, the cost of production can also be adjusted upwards to account for waste, e.g. when produce cannot be sold and has limited or no secondary use. For example, if on average 10% of fresh produce taken to a farmers’ market is returned without secondary use, the cost of production should be adjusted by a factor 100/(100%-waste in per cent), or 100/(100-10) =1.11 in this particular example.  </t>
    </r>
  </si>
  <si>
    <r>
      <t>·</t>
    </r>
    <r>
      <rPr>
        <sz val="12"/>
        <color indexed="8"/>
        <rFont val="Times New Roman"/>
        <family val="1"/>
      </rPr>
      <t xml:space="preserve">         </t>
    </r>
    <r>
      <rPr>
        <sz val="12"/>
        <color indexed="8"/>
        <rFont val="Calibri"/>
        <family val="2"/>
      </rPr>
      <t xml:space="preserve">Fill out the “Processing/Packaging/Handling” column. The same as for cost of production applies here to completeness of records and availability of data, as well as to taking waste into account. </t>
    </r>
  </si>
  <si>
    <r>
      <t>·</t>
    </r>
    <r>
      <rPr>
        <sz val="12"/>
        <color indexed="8"/>
        <rFont val="Times New Roman"/>
        <family val="1"/>
      </rPr>
      <t xml:space="preserve">         </t>
    </r>
    <r>
      <rPr>
        <sz val="12"/>
        <color indexed="8"/>
        <rFont val="Calibri"/>
        <family val="2"/>
      </rPr>
      <t xml:space="preserve">Enter your wholesale price, in $/unit, where the units are the same as what you entered in the “unit” column. Of course, you would need to make the decision what an appropriate wholesale price is for your products/product categories. For example, for planning purposes one could use an average price of the previous season or an estimated average price for the coming season. However, there will be many cases where no direct wholesale price for comparison exists.  Typical examples are the production in such small quantities or of specialty crops that no wholesale options with minimal marketing efforts actually exist. However, you can estimate the wholesale price for comparison by finding out the price restaurants or other food service business would pay. From that price, however, you need to subtract your additional handling and marketing efforts to get to a comparable price.   </t>
    </r>
  </si>
  <si>
    <r>
      <t xml:space="preserve">Wholesale price, </t>
    </r>
    <r>
      <rPr>
        <b/>
        <sz val="10"/>
        <color indexed="8"/>
        <rFont val="Calibri"/>
        <family val="2"/>
      </rPr>
      <t xml:space="preserve">*net of cost of required handling, applicable fees or delivery charges </t>
    </r>
  </si>
  <si>
    <t>Harvesting/ Processing/ Handling/ Packaging</t>
  </si>
  <si>
    <t>Cost of production</t>
  </si>
  <si>
    <t xml:space="preserve">Cost of production </t>
  </si>
  <si>
    <r>
      <t xml:space="preserve">Proportion of u-pick harvest compared to wholesale </t>
    </r>
    <r>
      <rPr>
        <b/>
        <sz val="10"/>
        <color indexed="8"/>
        <rFont val="Calibri"/>
        <family val="2"/>
      </rPr>
      <t>(=100%-u-pick loss)</t>
    </r>
  </si>
  <si>
    <t>This is a farm business decision calculator that has 11 worksheets. There are fields that can be completed by the user. It is up to 14 columns wide and 73 rows.</t>
  </si>
  <si>
    <r>
      <t xml:space="preserve">Wholesale price, </t>
    </r>
    <r>
      <rPr>
        <b/>
        <sz val="10"/>
        <color indexed="8"/>
        <rFont val="Calibri"/>
        <family val="2"/>
      </rPr>
      <t xml:space="preserve">*net of cost of required for handling, applicable fees or delivery charges </t>
    </r>
  </si>
  <si>
    <t>Total cost of processing/ handling/ packaging</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</si>
</sst>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0.0"/>
  </numFmts>
  <fonts count="57">
    <font>
      <sz val="11"/>
      <color theme="1"/>
      <name val="Calibri"/>
      <family val="2"/>
    </font>
    <font>
      <sz val="11"/>
      <color indexed="8"/>
      <name val="Calibri"/>
      <family val="2"/>
    </font>
    <font>
      <sz val="14"/>
      <name val="Arial"/>
      <family val="2"/>
    </font>
    <font>
      <sz val="12"/>
      <name val="Arial"/>
      <family val="2"/>
    </font>
    <font>
      <u val="single"/>
      <sz val="12"/>
      <name val="Arial"/>
      <family val="2"/>
    </font>
    <font>
      <sz val="10"/>
      <name val="Arial"/>
      <family val="2"/>
    </font>
    <font>
      <b/>
      <sz val="11"/>
      <color indexed="8"/>
      <name val="Calibri"/>
      <family val="2"/>
    </font>
    <font>
      <b/>
      <sz val="14"/>
      <color indexed="62"/>
      <name val="Cambria"/>
      <family val="1"/>
    </font>
    <font>
      <b/>
      <sz val="11"/>
      <color indexed="62"/>
      <name val="Cambria"/>
      <family val="1"/>
    </font>
    <font>
      <sz val="11"/>
      <color indexed="8"/>
      <name val="Symbol"/>
      <family val="1"/>
    </font>
    <font>
      <sz val="16"/>
      <color indexed="8"/>
      <name val="Calibri"/>
      <family val="2"/>
    </font>
    <font>
      <sz val="12"/>
      <color indexed="8"/>
      <name val="Calibri"/>
      <family val="2"/>
    </font>
    <font>
      <sz val="11"/>
      <color indexed="10"/>
      <name val="Calibri"/>
      <family val="2"/>
    </font>
    <font>
      <sz val="16"/>
      <name val="Arial"/>
      <family val="2"/>
    </font>
    <font>
      <sz val="16"/>
      <name val="Calibri"/>
      <family val="2"/>
    </font>
    <font>
      <sz val="8"/>
      <name val="Calibri"/>
      <family val="2"/>
    </font>
    <font>
      <sz val="11"/>
      <name val="Calibri"/>
      <family val="2"/>
    </font>
    <font>
      <sz val="12"/>
      <color indexed="8"/>
      <name val="Times New Roman"/>
      <family val="1"/>
    </font>
    <font>
      <sz val="12"/>
      <color indexed="8"/>
      <name val="Symbol"/>
      <family val="1"/>
    </font>
    <font>
      <b/>
      <sz val="12"/>
      <color indexed="62"/>
      <name val="Cambria"/>
      <family val="1"/>
    </font>
    <font>
      <b/>
      <sz val="12"/>
      <name val="Calibri"/>
      <family val="2"/>
    </font>
    <font>
      <b/>
      <sz val="12"/>
      <color indexed="8"/>
      <name val="Calibri"/>
      <family val="2"/>
    </font>
    <font>
      <b/>
      <sz val="10"/>
      <color indexed="8"/>
      <name val="Calibri"/>
      <family val="2"/>
    </font>
    <font>
      <b/>
      <sz val="12"/>
      <color indexed="10"/>
      <name val="Calibri"/>
      <family val="2"/>
    </font>
    <font>
      <sz val="10"/>
      <name val="Courier"/>
      <family val="3"/>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style="medium"/>
      <top style="medium"/>
      <bottom style="medium"/>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style="medium"/>
      <right style="medium"/>
      <top style="medium"/>
      <bottom style="medium"/>
    </border>
    <border>
      <left style="medium"/>
      <right/>
      <top style="medium"/>
      <bottom/>
    </border>
    <border>
      <left style="medium"/>
      <right style="thin"/>
      <top/>
      <bottom/>
    </border>
    <border>
      <left/>
      <right/>
      <top style="medium"/>
      <bottom/>
    </border>
    <border>
      <left style="thin"/>
      <right style="thin"/>
      <top/>
      <bottom/>
    </border>
    <border>
      <left style="thin"/>
      <right style="thin"/>
      <top style="medium"/>
      <bottom/>
    </border>
    <border>
      <left style="medium"/>
      <right/>
      <top/>
      <bottom/>
    </border>
    <border>
      <left style="medium"/>
      <right style="medium"/>
      <top/>
      <bottom/>
    </border>
    <border>
      <left style="medium"/>
      <right style="thin"/>
      <top style="medium"/>
      <bottom/>
    </border>
    <border>
      <left style="thin"/>
      <right/>
      <top/>
      <bottom/>
    </border>
    <border>
      <left style="thin"/>
      <right style="medium"/>
      <top/>
      <bottom/>
    </border>
    <border>
      <left style="medium"/>
      <right/>
      <top/>
      <bottom style="medium"/>
    </border>
    <border>
      <left style="medium"/>
      <right style="thin"/>
      <top/>
      <bottom style="medium"/>
    </border>
    <border>
      <left/>
      <right/>
      <top/>
      <bottom style="medium"/>
    </border>
    <border>
      <left style="thin"/>
      <right style="thin"/>
      <top/>
      <bottom style="medium"/>
    </border>
    <border>
      <left style="medium"/>
      <right style="medium"/>
      <top/>
      <bottom style="medium"/>
    </border>
    <border>
      <left style="medium"/>
      <right style="thin"/>
      <top style="medium"/>
      <bottom style="medium"/>
    </border>
    <border>
      <left style="thin"/>
      <right style="thin"/>
      <top style="medium"/>
      <bottom style="medium"/>
    </border>
    <border>
      <left/>
      <right style="medium"/>
      <top/>
      <bottom/>
    </border>
    <border>
      <left style="medium"/>
      <right style="thin"/>
      <top style="medium"/>
      <bottom style="thin"/>
    </border>
    <border>
      <left/>
      <right/>
      <top style="medium"/>
      <bottom style="thin"/>
    </border>
    <border>
      <left style="thin"/>
      <right style="thin"/>
      <top style="medium"/>
      <bottom style="thin"/>
    </border>
    <border>
      <left/>
      <right style="medium"/>
      <top style="medium"/>
      <bottom style="thin"/>
    </border>
    <border>
      <left style="medium"/>
      <right style="thin"/>
      <top style="thin"/>
      <bottom style="thin"/>
    </border>
    <border>
      <left/>
      <right/>
      <top style="thin"/>
      <bottom style="thin"/>
    </border>
    <border>
      <left style="thin"/>
      <right style="thin"/>
      <top style="thin"/>
      <bottom style="thin"/>
    </border>
    <border>
      <left/>
      <right style="medium"/>
      <top style="thin"/>
      <bottom style="thin"/>
    </border>
    <border>
      <left style="thin"/>
      <right style="medium"/>
      <top/>
      <bottom style="medium"/>
    </border>
    <border>
      <left/>
      <right style="thin"/>
      <top style="medium"/>
      <bottom style="medium"/>
    </border>
    <border>
      <left/>
      <right style="thin"/>
      <top style="medium"/>
      <bottom/>
    </border>
    <border>
      <left style="thin"/>
      <right/>
      <top style="medium"/>
      <bottom/>
    </border>
    <border>
      <left style="thin"/>
      <right style="medium"/>
      <top style="medium"/>
      <bottom/>
    </border>
    <border>
      <left/>
      <right style="medium"/>
      <top style="medium"/>
      <bottom/>
    </border>
    <border>
      <left/>
      <right style="thin"/>
      <top style="medium"/>
      <bottom style="thin"/>
    </border>
    <border>
      <left style="thin"/>
      <right/>
      <top style="medium"/>
      <bottom style="thin"/>
    </border>
    <border>
      <left style="thin"/>
      <right style="medium"/>
      <top style="medium"/>
      <bottom style="thin"/>
    </border>
    <border>
      <left/>
      <right style="thin"/>
      <top style="thin"/>
      <bottom style="thin"/>
    </border>
    <border>
      <left style="thin"/>
      <right/>
      <top style="thin"/>
      <bottom style="thin"/>
    </border>
    <border>
      <left style="thin"/>
      <right style="medium"/>
      <top style="thin"/>
      <bottom style="thin"/>
    </border>
    <border>
      <left/>
      <right style="thin"/>
      <top style="thin"/>
      <bottom/>
    </border>
    <border>
      <left style="thin"/>
      <right style="thin"/>
      <top style="thin"/>
      <bottom/>
    </border>
    <border>
      <left style="thin"/>
      <right/>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border>
    <border>
      <left style="medium"/>
      <right style="medium"/>
      <top/>
      <bottom style="thin"/>
    </border>
    <border>
      <left style="medium"/>
      <right/>
      <top style="medium"/>
      <bottom style="thin"/>
    </border>
    <border>
      <left style="medium"/>
      <right/>
      <top style="thin"/>
      <bottom style="thin"/>
    </border>
    <border>
      <left style="medium"/>
      <right style="medium"/>
      <top style="thin"/>
      <bottom/>
    </border>
    <border>
      <left style="medium"/>
      <right style="thin"/>
      <top style="thin"/>
      <bottom/>
    </border>
    <border>
      <left style="medium"/>
      <right/>
      <top style="thin"/>
      <bottom/>
    </border>
    <border>
      <left style="thin"/>
      <right/>
      <top style="medium"/>
      <bottom style="medium"/>
    </border>
    <border>
      <left style="thin"/>
      <right/>
      <top style="thin"/>
      <bottom style="medium"/>
    </border>
    <border>
      <left/>
      <right style="medium"/>
      <top/>
      <bottom style="medium"/>
    </border>
    <border>
      <left style="thin"/>
      <right style="medium"/>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4" fillId="0" borderId="0">
      <alignment/>
      <protection/>
    </xf>
    <xf numFmtId="0" fontId="0"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08">
    <xf numFmtId="0" fontId="0" fillId="0" borderId="0" xfId="0" applyFont="1" applyAlignment="1">
      <alignment/>
    </xf>
    <xf numFmtId="0" fontId="0" fillId="0" borderId="0" xfId="0" applyAlignment="1">
      <alignment wrapText="1"/>
    </xf>
    <xf numFmtId="0" fontId="6" fillId="0" borderId="0" xfId="0" applyFont="1" applyAlignment="1">
      <alignment/>
    </xf>
    <xf numFmtId="0" fontId="2" fillId="33" borderId="0" xfId="0" applyFont="1" applyFill="1" applyAlignment="1">
      <alignment/>
    </xf>
    <xf numFmtId="0" fontId="0" fillId="33" borderId="0" xfId="0" applyFill="1" applyAlignment="1">
      <alignment wrapText="1"/>
    </xf>
    <xf numFmtId="0" fontId="3" fillId="33" borderId="0" xfId="0" applyFont="1" applyFill="1" applyAlignment="1">
      <alignment/>
    </xf>
    <xf numFmtId="0" fontId="0" fillId="33" borderId="0" xfId="0" applyFill="1" applyAlignment="1">
      <alignment/>
    </xf>
    <xf numFmtId="0" fontId="4" fillId="33" borderId="0" xfId="0" applyFont="1" applyFill="1" applyAlignment="1">
      <alignment/>
    </xf>
    <xf numFmtId="0" fontId="0" fillId="34" borderId="0" xfId="0" applyFill="1" applyAlignment="1">
      <alignment/>
    </xf>
    <xf numFmtId="0" fontId="5" fillId="33" borderId="0" xfId="0" applyFont="1" applyFill="1" applyAlignment="1">
      <alignment wrapText="1"/>
    </xf>
    <xf numFmtId="0" fontId="0" fillId="35" borderId="0" xfId="0" applyFill="1" applyAlignment="1">
      <alignment/>
    </xf>
    <xf numFmtId="0" fontId="0" fillId="0" borderId="0" xfId="0" applyFill="1" applyAlignment="1">
      <alignment/>
    </xf>
    <xf numFmtId="0" fontId="0" fillId="0" borderId="0" xfId="0" applyFill="1" applyAlignment="1">
      <alignment wrapText="1"/>
    </xf>
    <xf numFmtId="0" fontId="7" fillId="33" borderId="0" xfId="0" applyFont="1" applyFill="1" applyAlignment="1">
      <alignment wrapText="1"/>
    </xf>
    <xf numFmtId="0" fontId="8" fillId="33" borderId="0" xfId="0" applyFont="1" applyFill="1" applyAlignment="1">
      <alignment wrapText="1"/>
    </xf>
    <xf numFmtId="0" fontId="9" fillId="33" borderId="0" xfId="0" applyFont="1" applyFill="1" applyAlignment="1">
      <alignment horizontal="left" wrapText="1"/>
    </xf>
    <xf numFmtId="0" fontId="10" fillId="0" borderId="0" xfId="0" applyFont="1" applyFill="1" applyAlignment="1">
      <alignment/>
    </xf>
    <xf numFmtId="0" fontId="11" fillId="0" borderId="0" xfId="0" applyFont="1" applyFill="1" applyAlignment="1">
      <alignment/>
    </xf>
    <xf numFmtId="0" fontId="0" fillId="0" borderId="0" xfId="0" applyFill="1" applyAlignment="1">
      <alignment/>
    </xf>
    <xf numFmtId="0" fontId="10" fillId="33" borderId="0" xfId="0" applyFont="1" applyFill="1" applyAlignment="1">
      <alignment/>
    </xf>
    <xf numFmtId="0" fontId="11" fillId="33" borderId="0" xfId="0" applyFont="1" applyFill="1" applyAlignment="1">
      <alignment/>
    </xf>
    <xf numFmtId="0" fontId="2" fillId="33" borderId="0" xfId="0" applyNumberFormat="1" applyFont="1" applyFill="1" applyBorder="1" applyAlignment="1" applyProtection="1">
      <alignment/>
      <protection locked="0"/>
    </xf>
    <xf numFmtId="0" fontId="12" fillId="33" borderId="0" xfId="0" applyFont="1" applyFill="1" applyBorder="1" applyAlignment="1">
      <alignment/>
    </xf>
    <xf numFmtId="0" fontId="6" fillId="33" borderId="0" xfId="0" applyFont="1" applyFill="1" applyAlignment="1">
      <alignment/>
    </xf>
    <xf numFmtId="0" fontId="0" fillId="33" borderId="0" xfId="0" applyFill="1" applyBorder="1" applyAlignment="1">
      <alignment/>
    </xf>
    <xf numFmtId="0" fontId="0" fillId="33" borderId="0" xfId="0" applyFill="1" applyAlignment="1">
      <alignment horizontal="center"/>
    </xf>
    <xf numFmtId="0" fontId="13" fillId="33" borderId="0" xfId="0" applyFont="1" applyFill="1" applyAlignment="1">
      <alignment/>
    </xf>
    <xf numFmtId="0" fontId="10" fillId="0" borderId="0" xfId="0" applyFont="1" applyAlignment="1">
      <alignment/>
    </xf>
    <xf numFmtId="0" fontId="14" fillId="33" borderId="0" xfId="0" applyNumberFormat="1" applyFont="1" applyFill="1" applyBorder="1" applyAlignment="1" applyProtection="1">
      <alignment/>
      <protection locked="0"/>
    </xf>
    <xf numFmtId="0" fontId="7" fillId="0" borderId="0" xfId="0" applyFont="1" applyAlignment="1">
      <alignment/>
    </xf>
    <xf numFmtId="0" fontId="7" fillId="0" borderId="0" xfId="0" applyFont="1" applyAlignment="1">
      <alignment wrapText="1"/>
    </xf>
    <xf numFmtId="0" fontId="16" fillId="33" borderId="0" xfId="0" applyFont="1" applyFill="1" applyAlignment="1">
      <alignment wrapText="1"/>
    </xf>
    <xf numFmtId="0" fontId="6" fillId="33" borderId="10" xfId="0" applyFont="1" applyFill="1" applyBorder="1" applyAlignment="1">
      <alignment horizontal="left" indent="6"/>
    </xf>
    <xf numFmtId="0" fontId="6" fillId="33" borderId="11" xfId="0" applyFont="1" applyFill="1" applyBorder="1" applyAlignment="1">
      <alignment horizontal="left" indent="6"/>
    </xf>
    <xf numFmtId="0" fontId="6" fillId="33" borderId="10" xfId="0" applyFont="1" applyFill="1" applyBorder="1" applyAlignment="1">
      <alignment horizontal="left" indent="10"/>
    </xf>
    <xf numFmtId="0" fontId="6" fillId="33" borderId="11" xfId="0" applyFont="1" applyFill="1" applyBorder="1" applyAlignment="1">
      <alignment horizontal="left" indent="10"/>
    </xf>
    <xf numFmtId="0" fontId="6" fillId="33" borderId="10" xfId="0" applyFont="1" applyFill="1" applyBorder="1" applyAlignment="1">
      <alignment horizontal="left" indent="12"/>
    </xf>
    <xf numFmtId="0" fontId="6" fillId="33" borderId="11" xfId="0" applyFont="1" applyFill="1" applyBorder="1" applyAlignment="1">
      <alignment horizontal="left" indent="12"/>
    </xf>
    <xf numFmtId="0" fontId="0" fillId="33" borderId="10" xfId="0" applyFill="1" applyBorder="1" applyAlignment="1">
      <alignment horizontal="left" indent="9"/>
    </xf>
    <xf numFmtId="0" fontId="0" fillId="33" borderId="11" xfId="0" applyFill="1" applyBorder="1" applyAlignment="1">
      <alignment horizontal="left" indent="9"/>
    </xf>
    <xf numFmtId="0" fontId="0" fillId="33" borderId="10" xfId="0" applyFill="1" applyBorder="1" applyAlignment="1">
      <alignment horizontal="left" indent="10"/>
    </xf>
    <xf numFmtId="0" fontId="0" fillId="33" borderId="11" xfId="0" applyFill="1" applyBorder="1" applyAlignment="1">
      <alignment horizontal="left" indent="10"/>
    </xf>
    <xf numFmtId="0" fontId="56" fillId="33" borderId="0" xfId="0" applyFont="1" applyFill="1" applyAlignment="1">
      <alignment wrapText="1"/>
    </xf>
    <xf numFmtId="0" fontId="56" fillId="33" borderId="0" xfId="0" applyFont="1" applyFill="1" applyAlignment="1">
      <alignment/>
    </xf>
    <xf numFmtId="0" fontId="3" fillId="33" borderId="0" xfId="0" applyFont="1" applyFill="1" applyAlignment="1">
      <alignment wrapText="1"/>
    </xf>
    <xf numFmtId="0" fontId="56" fillId="0" borderId="0" xfId="0" applyFont="1" applyAlignment="1">
      <alignment wrapText="1"/>
    </xf>
    <xf numFmtId="0" fontId="56"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wrapText="1"/>
    </xf>
    <xf numFmtId="0" fontId="56" fillId="36" borderId="12" xfId="0" applyFont="1" applyFill="1" applyBorder="1" applyAlignment="1">
      <alignment horizontal="center" wrapText="1"/>
    </xf>
    <xf numFmtId="0" fontId="56" fillId="34" borderId="13" xfId="0" applyFont="1" applyFill="1" applyBorder="1" applyAlignment="1">
      <alignment horizontal="center"/>
    </xf>
    <xf numFmtId="0" fontId="56" fillId="34" borderId="14" xfId="0" applyFont="1" applyFill="1" applyBorder="1" applyAlignment="1">
      <alignment horizontal="center"/>
    </xf>
    <xf numFmtId="0" fontId="56" fillId="34" borderId="15" xfId="0" applyFont="1" applyFill="1" applyBorder="1" applyAlignment="1">
      <alignment horizontal="center"/>
    </xf>
    <xf numFmtId="0" fontId="20" fillId="33" borderId="10" xfId="0" applyFont="1" applyFill="1" applyBorder="1" applyAlignment="1">
      <alignment/>
    </xf>
    <xf numFmtId="0" fontId="20" fillId="33" borderId="11" xfId="0" applyFont="1" applyFill="1" applyBorder="1" applyAlignment="1">
      <alignment/>
    </xf>
    <xf numFmtId="0" fontId="21" fillId="36" borderId="16" xfId="0" applyFont="1" applyFill="1" applyBorder="1" applyAlignment="1">
      <alignment horizontal="center" wrapText="1"/>
    </xf>
    <xf numFmtId="0" fontId="21" fillId="36" borderId="17" xfId="0" applyFont="1" applyFill="1" applyBorder="1" applyAlignment="1">
      <alignment horizontal="center" wrapText="1"/>
    </xf>
    <xf numFmtId="0" fontId="56" fillId="0" borderId="18" xfId="0" applyFont="1" applyBorder="1" applyAlignment="1">
      <alignment horizontal="center"/>
    </xf>
    <xf numFmtId="165" fontId="56" fillId="35" borderId="19" xfId="0" applyNumberFormat="1" applyFont="1" applyFill="1" applyBorder="1" applyAlignment="1">
      <alignment/>
    </xf>
    <xf numFmtId="165" fontId="56" fillId="35" borderId="20" xfId="0" applyNumberFormat="1" applyFont="1" applyFill="1" applyBorder="1" applyAlignment="1">
      <alignment/>
    </xf>
    <xf numFmtId="165" fontId="56" fillId="35" borderId="21" xfId="0" applyNumberFormat="1" applyFont="1" applyFill="1" applyBorder="1" applyAlignment="1">
      <alignment/>
    </xf>
    <xf numFmtId="165" fontId="56" fillId="35" borderId="22" xfId="0" applyNumberFormat="1" applyFont="1" applyFill="1" applyBorder="1" applyAlignment="1">
      <alignment/>
    </xf>
    <xf numFmtId="165" fontId="56" fillId="35" borderId="12" xfId="0" applyNumberFormat="1" applyFont="1" applyFill="1" applyBorder="1" applyAlignment="1">
      <alignment/>
    </xf>
    <xf numFmtId="0" fontId="56" fillId="0" borderId="23" xfId="0" applyFont="1" applyBorder="1" applyAlignment="1">
      <alignment horizontal="center"/>
    </xf>
    <xf numFmtId="165" fontId="56" fillId="35" borderId="0" xfId="0" applyNumberFormat="1" applyFont="1" applyFill="1" applyBorder="1" applyAlignment="1">
      <alignment/>
    </xf>
    <xf numFmtId="165" fontId="56" fillId="35" borderId="24" xfId="0" applyNumberFormat="1" applyFont="1" applyFill="1" applyBorder="1" applyAlignment="1">
      <alignment/>
    </xf>
    <xf numFmtId="0" fontId="21" fillId="0" borderId="18" xfId="0" applyFont="1" applyBorder="1" applyAlignment="1">
      <alignment horizontal="right"/>
    </xf>
    <xf numFmtId="165" fontId="56" fillId="35" borderId="25" xfId="0" applyNumberFormat="1" applyFont="1" applyFill="1" applyBorder="1" applyAlignment="1">
      <alignment/>
    </xf>
    <xf numFmtId="0" fontId="56" fillId="0" borderId="23" xfId="0" applyFont="1" applyBorder="1" applyAlignment="1">
      <alignment horizontal="right"/>
    </xf>
    <xf numFmtId="165" fontId="56" fillId="35" borderId="23" xfId="0" applyNumberFormat="1" applyFont="1" applyFill="1" applyBorder="1" applyAlignment="1">
      <alignment/>
    </xf>
    <xf numFmtId="165" fontId="56" fillId="35" borderId="26" xfId="0" applyNumberFormat="1" applyFont="1" applyFill="1" applyBorder="1" applyAlignment="1">
      <alignment/>
    </xf>
    <xf numFmtId="165" fontId="56" fillId="35" borderId="27" xfId="0" applyNumberFormat="1" applyFont="1" applyFill="1" applyBorder="1" applyAlignment="1">
      <alignment/>
    </xf>
    <xf numFmtId="0" fontId="21" fillId="0" borderId="28" xfId="0" applyFont="1" applyBorder="1" applyAlignment="1">
      <alignment/>
    </xf>
    <xf numFmtId="165" fontId="21" fillId="35" borderId="29" xfId="0" applyNumberFormat="1" applyFont="1" applyFill="1" applyBorder="1" applyAlignment="1">
      <alignment/>
    </xf>
    <xf numFmtId="165" fontId="21" fillId="35" borderId="30" xfId="0" applyNumberFormat="1" applyFont="1" applyFill="1" applyBorder="1" applyAlignment="1">
      <alignment/>
    </xf>
    <xf numFmtId="165" fontId="21" fillId="35" borderId="31" xfId="0" applyNumberFormat="1" applyFont="1" applyFill="1" applyBorder="1" applyAlignment="1">
      <alignment/>
    </xf>
    <xf numFmtId="165" fontId="21" fillId="35" borderId="32" xfId="0" applyNumberFormat="1" applyFont="1" applyFill="1" applyBorder="1" applyAlignment="1">
      <alignment/>
    </xf>
    <xf numFmtId="0" fontId="21" fillId="33" borderId="0" xfId="0" applyFont="1" applyFill="1" applyAlignment="1">
      <alignment/>
    </xf>
    <xf numFmtId="0" fontId="21" fillId="33" borderId="16" xfId="0" applyFont="1" applyFill="1" applyBorder="1" applyAlignment="1">
      <alignment horizontal="right"/>
    </xf>
    <xf numFmtId="165" fontId="21" fillId="33" borderId="10" xfId="0" applyNumberFormat="1" applyFont="1" applyFill="1" applyBorder="1" applyAlignment="1">
      <alignment/>
    </xf>
    <xf numFmtId="165" fontId="21" fillId="33" borderId="17" xfId="0" applyNumberFormat="1" applyFont="1" applyFill="1" applyBorder="1" applyAlignment="1">
      <alignment/>
    </xf>
    <xf numFmtId="165" fontId="21" fillId="33" borderId="17" xfId="0" applyNumberFormat="1" applyFont="1" applyFill="1" applyBorder="1" applyAlignment="1">
      <alignment wrapText="1"/>
    </xf>
    <xf numFmtId="0" fontId="56" fillId="0" borderId="16" xfId="0" applyFont="1" applyBorder="1" applyAlignment="1">
      <alignment horizontal="right" wrapText="1"/>
    </xf>
    <xf numFmtId="3" fontId="21" fillId="34" borderId="33" xfId="0" applyNumberFormat="1" applyFont="1" applyFill="1" applyBorder="1" applyAlignment="1">
      <alignment wrapText="1"/>
    </xf>
    <xf numFmtId="3" fontId="21" fillId="34" borderId="10" xfId="0" applyNumberFormat="1" applyFont="1" applyFill="1" applyBorder="1" applyAlignment="1">
      <alignment wrapText="1"/>
    </xf>
    <xf numFmtId="3" fontId="21" fillId="34" borderId="34" xfId="0" applyNumberFormat="1" applyFont="1" applyFill="1" applyBorder="1" applyAlignment="1">
      <alignment wrapText="1"/>
    </xf>
    <xf numFmtId="3" fontId="21" fillId="34" borderId="11" xfId="0" applyNumberFormat="1" applyFont="1" applyFill="1" applyBorder="1" applyAlignment="1">
      <alignment wrapText="1"/>
    </xf>
    <xf numFmtId="3" fontId="21" fillId="35" borderId="17" xfId="0" applyNumberFormat="1" applyFont="1" applyFill="1" applyBorder="1" applyAlignment="1">
      <alignment wrapText="1"/>
    </xf>
    <xf numFmtId="0" fontId="21" fillId="0" borderId="23" xfId="0" applyFont="1" applyFill="1" applyBorder="1" applyAlignment="1">
      <alignment/>
    </xf>
    <xf numFmtId="165" fontId="56" fillId="35" borderId="35" xfId="0" applyNumberFormat="1" applyFont="1" applyFill="1" applyBorder="1" applyAlignment="1">
      <alignment/>
    </xf>
    <xf numFmtId="0" fontId="56" fillId="0" borderId="18" xfId="0" applyFont="1" applyBorder="1" applyAlignment="1">
      <alignment horizontal="right"/>
    </xf>
    <xf numFmtId="165" fontId="56" fillId="35" borderId="36" xfId="0" applyNumberFormat="1" applyFont="1" applyFill="1" applyBorder="1" applyAlignment="1">
      <alignment/>
    </xf>
    <xf numFmtId="165" fontId="56" fillId="35" borderId="37" xfId="0" applyNumberFormat="1" applyFont="1" applyFill="1" applyBorder="1" applyAlignment="1">
      <alignment/>
    </xf>
    <xf numFmtId="165" fontId="56" fillId="35" borderId="38" xfId="0" applyNumberFormat="1" applyFont="1" applyFill="1" applyBorder="1" applyAlignment="1">
      <alignment/>
    </xf>
    <xf numFmtId="165" fontId="56" fillId="35" borderId="39" xfId="0" applyNumberFormat="1" applyFont="1" applyFill="1" applyBorder="1" applyAlignment="1">
      <alignment/>
    </xf>
    <xf numFmtId="165" fontId="56" fillId="35" borderId="13" xfId="0" applyNumberFormat="1" applyFont="1" applyFill="1" applyBorder="1" applyAlignment="1">
      <alignment/>
    </xf>
    <xf numFmtId="0" fontId="21" fillId="0" borderId="23" xfId="0" applyFont="1" applyBorder="1" applyAlignment="1">
      <alignment horizontal="right"/>
    </xf>
    <xf numFmtId="165" fontId="21" fillId="35" borderId="40" xfId="0" applyNumberFormat="1" applyFont="1" applyFill="1" applyBorder="1" applyAlignment="1">
      <alignment/>
    </xf>
    <xf numFmtId="165" fontId="21" fillId="35" borderId="41" xfId="0" applyNumberFormat="1" applyFont="1" applyFill="1" applyBorder="1" applyAlignment="1">
      <alignment/>
    </xf>
    <xf numFmtId="165" fontId="21" fillId="35" borderId="42" xfId="0" applyNumberFormat="1" applyFont="1" applyFill="1" applyBorder="1" applyAlignment="1">
      <alignment/>
    </xf>
    <xf numFmtId="165" fontId="21" fillId="35" borderId="43" xfId="0" applyNumberFormat="1" applyFont="1" applyFill="1" applyBorder="1" applyAlignment="1">
      <alignment/>
    </xf>
    <xf numFmtId="165" fontId="21" fillId="35" borderId="14" xfId="0" applyNumberFormat="1" applyFont="1" applyFill="1" applyBorder="1" applyAlignment="1">
      <alignment/>
    </xf>
    <xf numFmtId="0" fontId="56" fillId="0" borderId="28" xfId="0" applyFont="1" applyBorder="1" applyAlignment="1">
      <alignment horizontal="right"/>
    </xf>
    <xf numFmtId="165" fontId="56" fillId="35" borderId="29" xfId="0" applyNumberFormat="1" applyFont="1" applyFill="1" applyBorder="1" applyAlignment="1">
      <alignment/>
    </xf>
    <xf numFmtId="165" fontId="56" fillId="35" borderId="31" xfId="0" applyNumberFormat="1" applyFont="1" applyFill="1" applyBorder="1" applyAlignment="1">
      <alignment/>
    </xf>
    <xf numFmtId="165" fontId="56" fillId="35" borderId="44" xfId="0" applyNumberFormat="1" applyFont="1" applyFill="1" applyBorder="1" applyAlignment="1">
      <alignment/>
    </xf>
    <xf numFmtId="165" fontId="56" fillId="35" borderId="32" xfId="0" applyNumberFormat="1" applyFont="1" applyFill="1" applyBorder="1" applyAlignment="1">
      <alignment/>
    </xf>
    <xf numFmtId="8" fontId="21" fillId="35" borderId="17" xfId="0" applyNumberFormat="1" applyFont="1" applyFill="1" applyBorder="1" applyAlignment="1">
      <alignment wrapText="1"/>
    </xf>
    <xf numFmtId="8" fontId="21" fillId="0" borderId="17" xfId="0" applyNumberFormat="1" applyFont="1" applyFill="1" applyBorder="1" applyAlignment="1">
      <alignment wrapText="1"/>
    </xf>
    <xf numFmtId="164" fontId="56" fillId="35" borderId="29" xfId="0" applyNumberFormat="1" applyFont="1" applyFill="1" applyBorder="1" applyAlignment="1">
      <alignment/>
    </xf>
    <xf numFmtId="164" fontId="56" fillId="35" borderId="31" xfId="0" applyNumberFormat="1" applyFont="1" applyFill="1" applyBorder="1" applyAlignment="1">
      <alignment/>
    </xf>
    <xf numFmtId="164" fontId="56" fillId="35" borderId="44" xfId="0" applyNumberFormat="1" applyFont="1" applyFill="1" applyBorder="1" applyAlignment="1">
      <alignment/>
    </xf>
    <xf numFmtId="164" fontId="21" fillId="35" borderId="32" xfId="0" applyNumberFormat="1" applyFont="1" applyFill="1" applyBorder="1" applyAlignment="1">
      <alignment horizontal="right"/>
    </xf>
    <xf numFmtId="8" fontId="21" fillId="35" borderId="32" xfId="0" applyNumberFormat="1" applyFont="1" applyFill="1" applyBorder="1" applyAlignment="1">
      <alignment wrapText="1"/>
    </xf>
    <xf numFmtId="0" fontId="21" fillId="33" borderId="0" xfId="0" applyFont="1" applyFill="1" applyAlignment="1">
      <alignment horizontal="right"/>
    </xf>
    <xf numFmtId="0" fontId="21" fillId="33" borderId="12" xfId="0" applyFont="1" applyFill="1" applyBorder="1" applyAlignment="1">
      <alignment horizontal="right"/>
    </xf>
    <xf numFmtId="165" fontId="21" fillId="35" borderId="45" xfId="0" applyNumberFormat="1" applyFont="1" applyFill="1" applyBorder="1" applyAlignment="1">
      <alignment/>
    </xf>
    <xf numFmtId="165" fontId="21" fillId="35" borderId="10" xfId="0" applyNumberFormat="1" applyFont="1" applyFill="1" applyBorder="1" applyAlignment="1">
      <alignment/>
    </xf>
    <xf numFmtId="165" fontId="21" fillId="35" borderId="34" xfId="0" applyNumberFormat="1" applyFont="1" applyFill="1" applyBorder="1" applyAlignment="1">
      <alignment/>
    </xf>
    <xf numFmtId="165" fontId="21" fillId="35" borderId="17" xfId="0" applyNumberFormat="1" applyFont="1" applyFill="1" applyBorder="1" applyAlignment="1">
      <alignment/>
    </xf>
    <xf numFmtId="0" fontId="21" fillId="0" borderId="17" xfId="0" applyFont="1" applyBorder="1" applyAlignment="1">
      <alignment horizontal="right"/>
    </xf>
    <xf numFmtId="0" fontId="21" fillId="36" borderId="12" xfId="0" applyFont="1" applyFill="1" applyBorder="1" applyAlignment="1">
      <alignment horizontal="center" wrapText="1"/>
    </xf>
    <xf numFmtId="0" fontId="21" fillId="36" borderId="46" xfId="0" applyFont="1" applyFill="1" applyBorder="1" applyAlignment="1">
      <alignment horizontal="center" wrapText="1"/>
    </xf>
    <xf numFmtId="0" fontId="21" fillId="36" borderId="22" xfId="0" applyFont="1" applyFill="1" applyBorder="1" applyAlignment="1">
      <alignment horizontal="center" wrapText="1"/>
    </xf>
    <xf numFmtId="0" fontId="21" fillId="36" borderId="47" xfId="0" applyFont="1" applyFill="1" applyBorder="1" applyAlignment="1">
      <alignment horizontal="center" wrapText="1"/>
    </xf>
    <xf numFmtId="0" fontId="21" fillId="36" borderId="25" xfId="0" applyFont="1" applyFill="1" applyBorder="1" applyAlignment="1">
      <alignment horizontal="center" wrapText="1"/>
    </xf>
    <xf numFmtId="0" fontId="21" fillId="36" borderId="48" xfId="0" applyFont="1" applyFill="1" applyBorder="1" applyAlignment="1">
      <alignment horizontal="center" wrapText="1"/>
    </xf>
    <xf numFmtId="0" fontId="21" fillId="36" borderId="49" xfId="0" applyFont="1" applyFill="1" applyBorder="1" applyAlignment="1">
      <alignment horizontal="center" wrapText="1"/>
    </xf>
    <xf numFmtId="0" fontId="56" fillId="34" borderId="13" xfId="0" applyFont="1" applyFill="1" applyBorder="1" applyAlignment="1">
      <alignment/>
    </xf>
    <xf numFmtId="44" fontId="11" fillId="34" borderId="50" xfId="44" applyFont="1" applyFill="1" applyBorder="1" applyAlignment="1">
      <alignment/>
    </xf>
    <xf numFmtId="44" fontId="11" fillId="34" borderId="38" xfId="44" applyFont="1" applyFill="1" applyBorder="1" applyAlignment="1">
      <alignment/>
    </xf>
    <xf numFmtId="44" fontId="11" fillId="35" borderId="51" xfId="44" applyFont="1" applyFill="1" applyBorder="1" applyAlignment="1">
      <alignment/>
    </xf>
    <xf numFmtId="9" fontId="11" fillId="34" borderId="36" xfId="58" applyFont="1" applyFill="1" applyBorder="1" applyAlignment="1">
      <alignment/>
    </xf>
    <xf numFmtId="9" fontId="11" fillId="34" borderId="38" xfId="58" applyFont="1" applyFill="1" applyBorder="1" applyAlignment="1">
      <alignment/>
    </xf>
    <xf numFmtId="9" fontId="11" fillId="34" borderId="52" xfId="58" applyFont="1" applyFill="1" applyBorder="1" applyAlignment="1">
      <alignment/>
    </xf>
    <xf numFmtId="9" fontId="56" fillId="35" borderId="37" xfId="0" applyNumberFormat="1" applyFont="1" applyFill="1" applyBorder="1" applyAlignment="1">
      <alignment/>
    </xf>
    <xf numFmtId="6" fontId="56" fillId="35" borderId="12" xfId="0" applyNumberFormat="1" applyFont="1" applyFill="1" applyBorder="1" applyAlignment="1">
      <alignment/>
    </xf>
    <xf numFmtId="0" fontId="56" fillId="34" borderId="14" xfId="0" applyFont="1" applyFill="1" applyBorder="1" applyAlignment="1">
      <alignment/>
    </xf>
    <xf numFmtId="44" fontId="11" fillId="34" borderId="53" xfId="44" applyFont="1" applyFill="1" applyBorder="1" applyAlignment="1">
      <alignment/>
    </xf>
    <xf numFmtId="44" fontId="11" fillId="34" borderId="42" xfId="44" applyFont="1" applyFill="1" applyBorder="1" applyAlignment="1">
      <alignment/>
    </xf>
    <xf numFmtId="44" fontId="11" fillId="35" borderId="54" xfId="44" applyFont="1" applyFill="1" applyBorder="1" applyAlignment="1">
      <alignment/>
    </xf>
    <xf numFmtId="9" fontId="11" fillId="34" borderId="40" xfId="58" applyFont="1" applyFill="1" applyBorder="1" applyAlignment="1">
      <alignment/>
    </xf>
    <xf numFmtId="9" fontId="11" fillId="34" borderId="42" xfId="58" applyFont="1" applyFill="1" applyBorder="1" applyAlignment="1">
      <alignment/>
    </xf>
    <xf numFmtId="9" fontId="11" fillId="34" borderId="55" xfId="58" applyFont="1" applyFill="1" applyBorder="1" applyAlignment="1">
      <alignment/>
    </xf>
    <xf numFmtId="9" fontId="56" fillId="35" borderId="41" xfId="0" applyNumberFormat="1" applyFont="1" applyFill="1" applyBorder="1" applyAlignment="1">
      <alignment/>
    </xf>
    <xf numFmtId="6" fontId="56" fillId="35" borderId="14" xfId="0" applyNumberFormat="1" applyFont="1" applyFill="1" applyBorder="1" applyAlignment="1">
      <alignment/>
    </xf>
    <xf numFmtId="0" fontId="56" fillId="34" borderId="15" xfId="0" applyFont="1" applyFill="1" applyBorder="1" applyAlignment="1">
      <alignment/>
    </xf>
    <xf numFmtId="44" fontId="11" fillId="34" borderId="56" xfId="44" applyFont="1" applyFill="1" applyBorder="1" applyAlignment="1">
      <alignment/>
    </xf>
    <xf numFmtId="44" fontId="11" fillId="34" borderId="57" xfId="44" applyFont="1" applyFill="1" applyBorder="1" applyAlignment="1">
      <alignment/>
    </xf>
    <xf numFmtId="44" fontId="11" fillId="35" borderId="58" xfId="44" applyFont="1" applyFill="1" applyBorder="1" applyAlignment="1">
      <alignment/>
    </xf>
    <xf numFmtId="9" fontId="11" fillId="34" borderId="59" xfId="58" applyFont="1" applyFill="1" applyBorder="1" applyAlignment="1">
      <alignment/>
    </xf>
    <xf numFmtId="9" fontId="11" fillId="34" borderId="60" xfId="58" applyFont="1" applyFill="1" applyBorder="1" applyAlignment="1">
      <alignment/>
    </xf>
    <xf numFmtId="9" fontId="11" fillId="34" borderId="61" xfId="58" applyFont="1" applyFill="1" applyBorder="1" applyAlignment="1">
      <alignment/>
    </xf>
    <xf numFmtId="9" fontId="56" fillId="35" borderId="62" xfId="0" applyNumberFormat="1" applyFont="1" applyFill="1" applyBorder="1" applyAlignment="1">
      <alignment/>
    </xf>
    <xf numFmtId="6" fontId="56" fillId="35" borderId="15" xfId="0" applyNumberFormat="1" applyFont="1" applyFill="1" applyBorder="1" applyAlignment="1">
      <alignment/>
    </xf>
    <xf numFmtId="0" fontId="21" fillId="35" borderId="32" xfId="0" applyFont="1" applyFill="1" applyBorder="1" applyAlignment="1">
      <alignment horizontal="right"/>
    </xf>
    <xf numFmtId="44" fontId="11" fillId="35" borderId="45" xfId="44" applyFont="1" applyFill="1" applyBorder="1" applyAlignment="1">
      <alignment/>
    </xf>
    <xf numFmtId="44" fontId="11" fillId="35" borderId="34" xfId="44" applyFont="1" applyFill="1" applyBorder="1" applyAlignment="1">
      <alignment/>
    </xf>
    <xf numFmtId="44" fontId="11" fillId="35" borderId="29" xfId="44" applyFont="1" applyFill="1" applyBorder="1" applyAlignment="1">
      <alignment/>
    </xf>
    <xf numFmtId="44" fontId="11" fillId="35" borderId="31" xfId="44" applyFont="1" applyFill="1" applyBorder="1" applyAlignment="1">
      <alignment/>
    </xf>
    <xf numFmtId="44" fontId="11" fillId="35" borderId="44" xfId="44" applyFont="1" applyFill="1" applyBorder="1" applyAlignment="1">
      <alignment/>
    </xf>
    <xf numFmtId="0" fontId="56" fillId="35" borderId="11" xfId="0" applyFont="1" applyFill="1" applyBorder="1" applyAlignment="1">
      <alignment/>
    </xf>
    <xf numFmtId="6" fontId="56" fillId="35" borderId="17" xfId="0" applyNumberFormat="1" applyFont="1" applyFill="1" applyBorder="1" applyAlignment="1">
      <alignment/>
    </xf>
    <xf numFmtId="0" fontId="21" fillId="36" borderId="17" xfId="0" applyFont="1" applyFill="1" applyBorder="1" applyAlignment="1">
      <alignment horizontal="center"/>
    </xf>
    <xf numFmtId="0" fontId="56" fillId="34" borderId="63" xfId="0" applyFont="1" applyFill="1" applyBorder="1" applyAlignment="1">
      <alignment/>
    </xf>
    <xf numFmtId="0" fontId="56" fillId="34" borderId="50" xfId="0" applyFont="1" applyFill="1" applyBorder="1" applyAlignment="1">
      <alignment/>
    </xf>
    <xf numFmtId="44" fontId="11" fillId="34" borderId="51" xfId="44" applyFont="1" applyFill="1" applyBorder="1" applyAlignment="1">
      <alignment/>
    </xf>
    <xf numFmtId="9" fontId="11" fillId="34" borderId="51" xfId="58" applyFont="1" applyFill="1" applyBorder="1" applyAlignment="1">
      <alignment/>
    </xf>
    <xf numFmtId="9" fontId="56" fillId="35" borderId="64" xfId="0" applyNumberFormat="1" applyFont="1" applyFill="1" applyBorder="1" applyAlignment="1">
      <alignment/>
    </xf>
    <xf numFmtId="6" fontId="56" fillId="35" borderId="13" xfId="0" applyNumberFormat="1" applyFont="1" applyFill="1" applyBorder="1" applyAlignment="1">
      <alignment/>
    </xf>
    <xf numFmtId="0" fontId="56" fillId="34" borderId="53" xfId="0" applyFont="1" applyFill="1" applyBorder="1" applyAlignment="1">
      <alignment/>
    </xf>
    <xf numFmtId="44" fontId="11" fillId="34" borderId="54" xfId="44" applyFont="1" applyFill="1" applyBorder="1" applyAlignment="1">
      <alignment/>
    </xf>
    <xf numFmtId="9" fontId="11" fillId="34" borderId="54" xfId="58" applyFont="1" applyFill="1" applyBorder="1" applyAlignment="1">
      <alignment/>
    </xf>
    <xf numFmtId="9" fontId="56" fillId="35" borderId="65" xfId="0" applyNumberFormat="1" applyFont="1" applyFill="1" applyBorder="1" applyAlignment="1">
      <alignment/>
    </xf>
    <xf numFmtId="0" fontId="56" fillId="34" borderId="53" xfId="0" applyFont="1" applyFill="1" applyBorder="1" applyAlignment="1">
      <alignment horizontal="right"/>
    </xf>
    <xf numFmtId="0" fontId="56" fillId="34" borderId="66" xfId="0" applyFont="1" applyFill="1" applyBorder="1" applyAlignment="1">
      <alignment/>
    </xf>
    <xf numFmtId="0" fontId="56" fillId="34" borderId="56" xfId="0" applyFont="1" applyFill="1" applyBorder="1" applyAlignment="1">
      <alignment/>
    </xf>
    <xf numFmtId="44" fontId="11" fillId="34" borderId="58" xfId="44" applyFont="1" applyFill="1" applyBorder="1" applyAlignment="1">
      <alignment/>
    </xf>
    <xf numFmtId="9" fontId="11" fillId="34" borderId="67" xfId="58" applyFont="1" applyFill="1" applyBorder="1" applyAlignment="1">
      <alignment/>
    </xf>
    <xf numFmtId="9" fontId="11" fillId="34" borderId="57" xfId="58" applyFont="1" applyFill="1" applyBorder="1" applyAlignment="1">
      <alignment/>
    </xf>
    <xf numFmtId="9" fontId="11" fillId="34" borderId="58" xfId="58" applyFont="1" applyFill="1" applyBorder="1" applyAlignment="1">
      <alignment/>
    </xf>
    <xf numFmtId="9" fontId="56" fillId="35" borderId="68" xfId="0" applyNumberFormat="1" applyFont="1" applyFill="1" applyBorder="1" applyAlignment="1">
      <alignment/>
    </xf>
    <xf numFmtId="0" fontId="56" fillId="35" borderId="17" xfId="0" applyFont="1" applyFill="1" applyBorder="1" applyAlignment="1">
      <alignment/>
    </xf>
    <xf numFmtId="0" fontId="56" fillId="35" borderId="45" xfId="0" applyFont="1" applyFill="1" applyBorder="1" applyAlignment="1">
      <alignment/>
    </xf>
    <xf numFmtId="44" fontId="11" fillId="35" borderId="69" xfId="44" applyFont="1" applyFill="1" applyBorder="1" applyAlignment="1">
      <alignment/>
    </xf>
    <xf numFmtId="0" fontId="56" fillId="35" borderId="33" xfId="0" applyFont="1" applyFill="1" applyBorder="1" applyAlignment="1">
      <alignment/>
    </xf>
    <xf numFmtId="0" fontId="56" fillId="35" borderId="34" xfId="0" applyFont="1" applyFill="1" applyBorder="1" applyAlignment="1">
      <alignment/>
    </xf>
    <xf numFmtId="0" fontId="56" fillId="35" borderId="69" xfId="0" applyFont="1" applyFill="1" applyBorder="1" applyAlignment="1">
      <alignment/>
    </xf>
    <xf numFmtId="6" fontId="21" fillId="35" borderId="17" xfId="0" applyNumberFormat="1" applyFont="1" applyFill="1" applyBorder="1" applyAlignment="1">
      <alignment/>
    </xf>
    <xf numFmtId="0" fontId="56" fillId="35" borderId="23" xfId="0" applyFont="1" applyFill="1" applyBorder="1" applyAlignment="1">
      <alignment horizontal="center"/>
    </xf>
    <xf numFmtId="0" fontId="56" fillId="34" borderId="36" xfId="0" applyFont="1" applyFill="1" applyBorder="1" applyAlignment="1">
      <alignment/>
    </xf>
    <xf numFmtId="0" fontId="56" fillId="34" borderId="38" xfId="0" applyFont="1" applyFill="1" applyBorder="1" applyAlignment="1">
      <alignment horizontal="center"/>
    </xf>
    <xf numFmtId="42" fontId="11" fillId="35" borderId="51" xfId="44" applyNumberFormat="1" applyFont="1" applyFill="1" applyBorder="1" applyAlignment="1">
      <alignment/>
    </xf>
    <xf numFmtId="44" fontId="11" fillId="34" borderId="36" xfId="44" applyFont="1" applyFill="1" applyBorder="1" applyAlignment="1">
      <alignment/>
    </xf>
    <xf numFmtId="42" fontId="11" fillId="35" borderId="36" xfId="44" applyNumberFormat="1" applyFont="1" applyFill="1" applyBorder="1" applyAlignment="1">
      <alignment/>
    </xf>
    <xf numFmtId="42" fontId="11" fillId="35" borderId="52" xfId="44" applyNumberFormat="1" applyFont="1" applyFill="1" applyBorder="1" applyAlignment="1">
      <alignment/>
    </xf>
    <xf numFmtId="0" fontId="56" fillId="34" borderId="40" xfId="0" applyFont="1" applyFill="1" applyBorder="1" applyAlignment="1">
      <alignment/>
    </xf>
    <xf numFmtId="0" fontId="56" fillId="34" borderId="42" xfId="0" applyFont="1" applyFill="1" applyBorder="1" applyAlignment="1">
      <alignment horizontal="center"/>
    </xf>
    <xf numFmtId="42" fontId="11" fillId="35" borderId="54" xfId="44" applyNumberFormat="1" applyFont="1" applyFill="1" applyBorder="1" applyAlignment="1">
      <alignment/>
    </xf>
    <xf numFmtId="44" fontId="11" fillId="34" borderId="40" xfId="44" applyFont="1" applyFill="1" applyBorder="1" applyAlignment="1">
      <alignment/>
    </xf>
    <xf numFmtId="42" fontId="11" fillId="35" borderId="40" xfId="44" applyNumberFormat="1" applyFont="1" applyFill="1" applyBorder="1" applyAlignment="1">
      <alignment/>
    </xf>
    <xf numFmtId="42" fontId="11" fillId="35" borderId="55" xfId="44" applyNumberFormat="1" applyFont="1" applyFill="1" applyBorder="1" applyAlignment="1">
      <alignment/>
    </xf>
    <xf numFmtId="0" fontId="56" fillId="34" borderId="67" xfId="0" applyFont="1" applyFill="1" applyBorder="1" applyAlignment="1">
      <alignment/>
    </xf>
    <xf numFmtId="0" fontId="56" fillId="34" borderId="57" xfId="0" applyFont="1" applyFill="1" applyBorder="1" applyAlignment="1">
      <alignment horizontal="center"/>
    </xf>
    <xf numFmtId="0" fontId="56" fillId="34" borderId="59" xfId="0" applyFont="1" applyFill="1" applyBorder="1" applyAlignment="1">
      <alignment/>
    </xf>
    <xf numFmtId="0" fontId="56" fillId="34" borderId="60" xfId="0" applyFont="1" applyFill="1" applyBorder="1" applyAlignment="1">
      <alignment horizontal="center"/>
    </xf>
    <xf numFmtId="44" fontId="11" fillId="34" borderId="60" xfId="44" applyFont="1" applyFill="1" applyBorder="1" applyAlignment="1">
      <alignment/>
    </xf>
    <xf numFmtId="42" fontId="11" fillId="35" borderId="70" xfId="44" applyNumberFormat="1" applyFont="1" applyFill="1" applyBorder="1" applyAlignment="1">
      <alignment/>
    </xf>
    <xf numFmtId="44" fontId="11" fillId="34" borderId="59" xfId="44" applyFont="1" applyFill="1" applyBorder="1" applyAlignment="1">
      <alignment/>
    </xf>
    <xf numFmtId="44" fontId="11" fillId="34" borderId="70" xfId="44" applyFont="1" applyFill="1" applyBorder="1" applyAlignment="1">
      <alignment/>
    </xf>
    <xf numFmtId="42" fontId="11" fillId="35" borderId="59" xfId="44" applyNumberFormat="1" applyFont="1" applyFill="1" applyBorder="1" applyAlignment="1">
      <alignment/>
    </xf>
    <xf numFmtId="42" fontId="11" fillId="35" borderId="61" xfId="44" applyNumberFormat="1" applyFont="1" applyFill="1" applyBorder="1" applyAlignment="1">
      <alignment/>
    </xf>
    <xf numFmtId="0" fontId="21" fillId="35" borderId="17" xfId="0" applyFont="1" applyFill="1" applyBorder="1" applyAlignment="1">
      <alignment/>
    </xf>
    <xf numFmtId="0" fontId="21" fillId="35" borderId="28" xfId="0" applyFont="1" applyFill="1" applyBorder="1" applyAlignment="1">
      <alignment/>
    </xf>
    <xf numFmtId="0" fontId="21" fillId="35" borderId="30" xfId="0" applyFont="1" applyFill="1" applyBorder="1" applyAlignment="1">
      <alignment horizontal="center"/>
    </xf>
    <xf numFmtId="44" fontId="21" fillId="35" borderId="30" xfId="0" applyNumberFormat="1" applyFont="1" applyFill="1" applyBorder="1" applyAlignment="1">
      <alignment/>
    </xf>
    <xf numFmtId="44" fontId="21" fillId="35" borderId="30" xfId="44" applyFont="1" applyFill="1" applyBorder="1" applyAlignment="1">
      <alignment/>
    </xf>
    <xf numFmtId="165" fontId="21" fillId="35" borderId="71" xfId="0" applyNumberFormat="1" applyFont="1" applyFill="1" applyBorder="1" applyAlignment="1">
      <alignment/>
    </xf>
    <xf numFmtId="0" fontId="21" fillId="0" borderId="17" xfId="0" applyFont="1" applyBorder="1" applyAlignment="1">
      <alignment horizontal="center"/>
    </xf>
    <xf numFmtId="0" fontId="56" fillId="0" borderId="12" xfId="0" applyFont="1" applyBorder="1" applyAlignment="1">
      <alignment/>
    </xf>
    <xf numFmtId="0" fontId="56" fillId="0" borderId="0" xfId="0" applyFont="1" applyBorder="1" applyAlignment="1">
      <alignment/>
    </xf>
    <xf numFmtId="0" fontId="56" fillId="0" borderId="35" xfId="0" applyFont="1" applyBorder="1" applyAlignment="1">
      <alignment/>
    </xf>
    <xf numFmtId="44" fontId="11" fillId="34" borderId="13" xfId="44" applyFont="1" applyFill="1" applyBorder="1" applyAlignment="1">
      <alignment/>
    </xf>
    <xf numFmtId="44" fontId="11" fillId="34" borderId="14" xfId="44" applyFont="1" applyFill="1" applyBorder="1" applyAlignment="1">
      <alignment/>
    </xf>
    <xf numFmtId="44" fontId="11" fillId="34" borderId="15" xfId="44" applyFont="1" applyFill="1" applyBorder="1" applyAlignment="1">
      <alignment/>
    </xf>
    <xf numFmtId="0" fontId="56" fillId="0" borderId="24" xfId="0" applyFont="1" applyBorder="1" applyAlignment="1">
      <alignment horizontal="right"/>
    </xf>
    <xf numFmtId="44" fontId="21" fillId="35" borderId="24" xfId="44" applyNumberFormat="1" applyFont="1" applyFill="1" applyBorder="1" applyAlignment="1">
      <alignment/>
    </xf>
    <xf numFmtId="8" fontId="21" fillId="35" borderId="17" xfId="44" applyNumberFormat="1" applyFont="1" applyFill="1" applyBorder="1" applyAlignment="1">
      <alignment/>
    </xf>
    <xf numFmtId="0" fontId="21" fillId="0" borderId="32" xfId="0" applyFont="1" applyBorder="1" applyAlignment="1">
      <alignment horizontal="right"/>
    </xf>
    <xf numFmtId="8" fontId="21" fillId="35" borderId="32" xfId="44" applyNumberFormat="1" applyFont="1" applyFill="1" applyBorder="1" applyAlignment="1">
      <alignment/>
    </xf>
    <xf numFmtId="0" fontId="56" fillId="0" borderId="30" xfId="0" applyFont="1" applyBorder="1" applyAlignment="1">
      <alignment/>
    </xf>
    <xf numFmtId="0" fontId="56" fillId="0" borderId="71" xfId="0" applyFont="1" applyBorder="1" applyAlignment="1">
      <alignment/>
    </xf>
    <xf numFmtId="8" fontId="21" fillId="35" borderId="24" xfId="44" applyNumberFormat="1" applyFont="1" applyFill="1" applyBorder="1" applyAlignment="1">
      <alignment/>
    </xf>
    <xf numFmtId="44" fontId="21" fillId="35" borderId="24" xfId="44" applyFont="1" applyFill="1" applyBorder="1" applyAlignment="1">
      <alignment/>
    </xf>
    <xf numFmtId="44" fontId="21" fillId="35" borderId="17" xfId="44" applyFont="1" applyFill="1" applyBorder="1" applyAlignment="1">
      <alignment/>
    </xf>
    <xf numFmtId="44" fontId="23" fillId="35" borderId="32" xfId="44" applyFont="1" applyFill="1" applyBorder="1" applyAlignment="1">
      <alignment/>
    </xf>
    <xf numFmtId="0" fontId="56" fillId="33" borderId="16" xfId="0" applyFont="1" applyFill="1" applyBorder="1" applyAlignment="1">
      <alignment horizontal="left" indent="14"/>
    </xf>
    <xf numFmtId="164" fontId="56" fillId="34" borderId="38" xfId="0" applyNumberFormat="1" applyFont="1" applyFill="1" applyBorder="1" applyAlignment="1">
      <alignment/>
    </xf>
    <xf numFmtId="164" fontId="56" fillId="34" borderId="36" xfId="0" applyNumberFormat="1" applyFont="1" applyFill="1" applyBorder="1" applyAlignment="1">
      <alignment/>
    </xf>
    <xf numFmtId="164" fontId="56" fillId="34" borderId="52" xfId="0" applyNumberFormat="1" applyFont="1" applyFill="1" applyBorder="1" applyAlignment="1">
      <alignment/>
    </xf>
    <xf numFmtId="166" fontId="56" fillId="35" borderId="50" xfId="0" applyNumberFormat="1" applyFont="1" applyFill="1" applyBorder="1" applyAlignment="1">
      <alignment/>
    </xf>
    <xf numFmtId="164" fontId="56" fillId="35" borderId="38" xfId="0" applyNumberFormat="1" applyFont="1" applyFill="1" applyBorder="1" applyAlignment="1">
      <alignment/>
    </xf>
    <xf numFmtId="164" fontId="56" fillId="35" borderId="52" xfId="0" applyNumberFormat="1" applyFont="1" applyFill="1" applyBorder="1" applyAlignment="1">
      <alignment/>
    </xf>
    <xf numFmtId="164" fontId="56" fillId="34" borderId="42" xfId="0" applyNumberFormat="1" applyFont="1" applyFill="1" applyBorder="1" applyAlignment="1">
      <alignment/>
    </xf>
    <xf numFmtId="164" fontId="56" fillId="34" borderId="40" xfId="0" applyNumberFormat="1" applyFont="1" applyFill="1" applyBorder="1" applyAlignment="1">
      <alignment/>
    </xf>
    <xf numFmtId="164" fontId="56" fillId="34" borderId="55" xfId="0" applyNumberFormat="1" applyFont="1" applyFill="1" applyBorder="1" applyAlignment="1">
      <alignment/>
    </xf>
    <xf numFmtId="164" fontId="56" fillId="34" borderId="54" xfId="0" applyNumberFormat="1" applyFont="1" applyFill="1" applyBorder="1" applyAlignment="1">
      <alignment/>
    </xf>
    <xf numFmtId="164" fontId="56" fillId="34" borderId="57" xfId="0" applyNumberFormat="1" applyFont="1" applyFill="1" applyBorder="1" applyAlignment="1">
      <alignment/>
    </xf>
    <xf numFmtId="164" fontId="56" fillId="34" borderId="58" xfId="0" applyNumberFormat="1" applyFont="1" applyFill="1" applyBorder="1" applyAlignment="1">
      <alignment/>
    </xf>
    <xf numFmtId="164" fontId="56" fillId="34" borderId="67" xfId="0" applyNumberFormat="1" applyFont="1" applyFill="1" applyBorder="1" applyAlignment="1">
      <alignment/>
    </xf>
    <xf numFmtId="164" fontId="56" fillId="34" borderId="72" xfId="0" applyNumberFormat="1" applyFont="1" applyFill="1" applyBorder="1" applyAlignment="1">
      <alignment/>
    </xf>
    <xf numFmtId="166" fontId="56" fillId="35" borderId="46" xfId="0" applyNumberFormat="1" applyFont="1" applyFill="1" applyBorder="1" applyAlignment="1">
      <alignment/>
    </xf>
    <xf numFmtId="164" fontId="56" fillId="35" borderId="22" xfId="0" applyNumberFormat="1" applyFont="1" applyFill="1" applyBorder="1" applyAlignment="1">
      <alignment/>
    </xf>
    <xf numFmtId="164" fontId="56" fillId="35" borderId="48" xfId="0" applyNumberFormat="1" applyFont="1" applyFill="1" applyBorder="1" applyAlignment="1">
      <alignment/>
    </xf>
    <xf numFmtId="0" fontId="21" fillId="35" borderId="17" xfId="0" applyFont="1" applyFill="1" applyBorder="1" applyAlignment="1">
      <alignment horizontal="center"/>
    </xf>
    <xf numFmtId="0" fontId="21" fillId="35" borderId="16" xfId="0" applyFont="1" applyFill="1" applyBorder="1" applyAlignment="1">
      <alignment/>
    </xf>
    <xf numFmtId="0" fontId="21" fillId="35" borderId="10" xfId="0" applyFont="1" applyFill="1" applyBorder="1" applyAlignment="1">
      <alignment horizontal="center"/>
    </xf>
    <xf numFmtId="0" fontId="21" fillId="35" borderId="10" xfId="0" applyFont="1" applyFill="1" applyBorder="1" applyAlignment="1">
      <alignment/>
    </xf>
    <xf numFmtId="164" fontId="21" fillId="35" borderId="10" xfId="0" applyNumberFormat="1" applyFont="1" applyFill="1" applyBorder="1" applyAlignment="1">
      <alignment/>
    </xf>
    <xf numFmtId="0" fontId="21" fillId="35" borderId="11" xfId="0" applyFont="1" applyFill="1" applyBorder="1" applyAlignment="1">
      <alignment/>
    </xf>
    <xf numFmtId="164" fontId="21" fillId="35" borderId="11" xfId="0" applyNumberFormat="1" applyFont="1" applyFill="1" applyBorder="1" applyAlignment="1">
      <alignment/>
    </xf>
    <xf numFmtId="0" fontId="25" fillId="0" borderId="0" xfId="55" applyFont="1" applyAlignment="1">
      <alignment horizontal="left" indent="11"/>
      <protection/>
    </xf>
    <xf numFmtId="0" fontId="21" fillId="36" borderId="20" xfId="0" applyFont="1" applyFill="1" applyBorder="1" applyAlignment="1">
      <alignment horizontal="center" wrapText="1"/>
    </xf>
    <xf numFmtId="0" fontId="56" fillId="35" borderId="12" xfId="0" applyFont="1" applyFill="1" applyBorder="1" applyAlignment="1">
      <alignment horizontal="center"/>
    </xf>
    <xf numFmtId="0" fontId="56" fillId="34" borderId="51" xfId="0" applyFont="1" applyFill="1" applyBorder="1" applyAlignment="1">
      <alignment horizontal="center"/>
    </xf>
    <xf numFmtId="44" fontId="11" fillId="34" borderId="52" xfId="44" applyFont="1" applyFill="1" applyBorder="1" applyAlignment="1">
      <alignment/>
    </xf>
    <xf numFmtId="164" fontId="56" fillId="35" borderId="50" xfId="0" applyNumberFormat="1" applyFont="1" applyFill="1" applyBorder="1" applyAlignment="1">
      <alignment/>
    </xf>
    <xf numFmtId="164" fontId="56" fillId="35" borderId="51" xfId="0" applyNumberFormat="1" applyFont="1" applyFill="1" applyBorder="1" applyAlignment="1">
      <alignment/>
    </xf>
    <xf numFmtId="164" fontId="56" fillId="35" borderId="13" xfId="0" applyNumberFormat="1" applyFont="1" applyFill="1" applyBorder="1" applyAlignment="1">
      <alignment/>
    </xf>
    <xf numFmtId="0" fontId="56" fillId="35" borderId="24" xfId="0" applyFont="1" applyFill="1" applyBorder="1" applyAlignment="1">
      <alignment horizontal="center"/>
    </xf>
    <xf numFmtId="0" fontId="56" fillId="34" borderId="54" xfId="0" applyFont="1" applyFill="1" applyBorder="1" applyAlignment="1">
      <alignment horizontal="center"/>
    </xf>
    <xf numFmtId="44" fontId="11" fillId="34" borderId="55" xfId="44" applyFont="1" applyFill="1" applyBorder="1" applyAlignment="1">
      <alignment/>
    </xf>
    <xf numFmtId="164" fontId="56" fillId="35" borderId="53" xfId="0" applyNumberFormat="1" applyFont="1" applyFill="1" applyBorder="1" applyAlignment="1">
      <alignment/>
    </xf>
    <xf numFmtId="164" fontId="56" fillId="35" borderId="54" xfId="0" applyNumberFormat="1" applyFont="1" applyFill="1" applyBorder="1" applyAlignment="1">
      <alignment/>
    </xf>
    <xf numFmtId="164" fontId="56" fillId="35" borderId="14" xfId="0" applyNumberFormat="1" applyFont="1" applyFill="1" applyBorder="1" applyAlignment="1">
      <alignment/>
    </xf>
    <xf numFmtId="0" fontId="56" fillId="34" borderId="58" xfId="0" applyFont="1" applyFill="1" applyBorder="1" applyAlignment="1">
      <alignment horizontal="center"/>
    </xf>
    <xf numFmtId="44" fontId="11" fillId="34" borderId="67" xfId="44" applyFont="1" applyFill="1" applyBorder="1" applyAlignment="1">
      <alignment/>
    </xf>
    <xf numFmtId="44" fontId="11" fillId="34" borderId="72" xfId="44" applyFont="1" applyFill="1" applyBorder="1" applyAlignment="1">
      <alignment/>
    </xf>
    <xf numFmtId="164" fontId="56" fillId="35" borderId="56" xfId="0" applyNumberFormat="1" applyFont="1" applyFill="1" applyBorder="1" applyAlignment="1">
      <alignment/>
    </xf>
    <xf numFmtId="164" fontId="56" fillId="35" borderId="58" xfId="0" applyNumberFormat="1" applyFont="1" applyFill="1" applyBorder="1" applyAlignment="1">
      <alignment/>
    </xf>
    <xf numFmtId="164" fontId="56" fillId="35" borderId="66" xfId="0" applyNumberFormat="1" applyFont="1" applyFill="1" applyBorder="1" applyAlignment="1">
      <alignment/>
    </xf>
    <xf numFmtId="44" fontId="21" fillId="35" borderId="10" xfId="44" applyFont="1" applyFill="1" applyBorder="1" applyAlignment="1">
      <alignment horizontal="center"/>
    </xf>
    <xf numFmtId="164" fontId="21" fillId="35" borderId="16" xfId="0" applyNumberFormat="1" applyFont="1" applyFill="1" applyBorder="1" applyAlignment="1">
      <alignment/>
    </xf>
    <xf numFmtId="164" fontId="21" fillId="35" borderId="17" xfId="0" applyNumberFormat="1" applyFont="1" applyFill="1" applyBorder="1" applyAlignment="1">
      <alignment/>
    </xf>
    <xf numFmtId="0" fontId="56" fillId="0" borderId="24" xfId="0" applyFont="1" applyBorder="1" applyAlignment="1">
      <alignment/>
    </xf>
    <xf numFmtId="0" fontId="56" fillId="0" borderId="23" xfId="0" applyFont="1" applyBorder="1" applyAlignment="1">
      <alignment/>
    </xf>
    <xf numFmtId="164" fontId="56" fillId="0" borderId="0" xfId="0" applyNumberFormat="1" applyFont="1" applyBorder="1" applyAlignment="1">
      <alignment/>
    </xf>
    <xf numFmtId="164" fontId="56" fillId="0" borderId="35" xfId="0" applyNumberFormat="1" applyFont="1" applyBorder="1" applyAlignment="1">
      <alignment/>
    </xf>
    <xf numFmtId="0" fontId="21" fillId="0" borderId="12" xfId="0" applyFont="1" applyFill="1" applyBorder="1" applyAlignment="1">
      <alignment horizontal="center"/>
    </xf>
    <xf numFmtId="0" fontId="56" fillId="0" borderId="18" xfId="0" applyFont="1" applyBorder="1" applyAlignment="1">
      <alignment/>
    </xf>
    <xf numFmtId="0" fontId="21" fillId="0" borderId="20" xfId="0" applyFont="1" applyBorder="1" applyAlignment="1">
      <alignment horizontal="center"/>
    </xf>
    <xf numFmtId="164" fontId="21" fillId="0" borderId="49" xfId="0" applyNumberFormat="1" applyFont="1" applyBorder="1" applyAlignment="1">
      <alignment horizontal="center"/>
    </xf>
    <xf numFmtId="0" fontId="21" fillId="0" borderId="24" xfId="0" applyFont="1" applyFill="1" applyBorder="1" applyAlignment="1">
      <alignment/>
    </xf>
    <xf numFmtId="165" fontId="56" fillId="35" borderId="52" xfId="0" applyNumberFormat="1" applyFont="1" applyFill="1" applyBorder="1" applyAlignment="1">
      <alignment/>
    </xf>
    <xf numFmtId="165" fontId="56" fillId="35" borderId="55" xfId="0" applyNumberFormat="1" applyFont="1" applyFill="1" applyBorder="1" applyAlignment="1">
      <alignment/>
    </xf>
    <xf numFmtId="164" fontId="21" fillId="0" borderId="12" xfId="0" applyNumberFormat="1" applyFont="1" applyBorder="1" applyAlignment="1">
      <alignment horizontal="center"/>
    </xf>
    <xf numFmtId="0" fontId="21" fillId="0" borderId="24" xfId="0" applyFont="1" applyFill="1" applyBorder="1" applyAlignment="1">
      <alignment horizontal="center"/>
    </xf>
    <xf numFmtId="0" fontId="21" fillId="0" borderId="35" xfId="0" applyFont="1" applyFill="1" applyBorder="1" applyAlignment="1">
      <alignment horizontal="center"/>
    </xf>
    <xf numFmtId="0" fontId="56" fillId="34" borderId="60" xfId="0" applyFont="1" applyFill="1" applyBorder="1" applyAlignment="1">
      <alignment/>
    </xf>
    <xf numFmtId="165" fontId="56" fillId="35" borderId="61" xfId="0" applyNumberFormat="1" applyFont="1" applyFill="1" applyBorder="1" applyAlignment="1">
      <alignment/>
    </xf>
    <xf numFmtId="0" fontId="21" fillId="0" borderId="32" xfId="0" applyFont="1" applyFill="1" applyBorder="1" applyAlignment="1">
      <alignment/>
    </xf>
    <xf numFmtId="0" fontId="56" fillId="0" borderId="28" xfId="0" applyFont="1" applyBorder="1" applyAlignment="1">
      <alignment/>
    </xf>
    <xf numFmtId="0" fontId="56" fillId="35" borderId="28" xfId="0" applyFont="1" applyFill="1" applyBorder="1" applyAlignment="1">
      <alignment/>
    </xf>
    <xf numFmtId="0" fontId="56" fillId="35" borderId="30" xfId="0" applyFont="1" applyFill="1" applyBorder="1" applyAlignment="1">
      <alignment/>
    </xf>
    <xf numFmtId="0" fontId="21" fillId="33" borderId="16" xfId="0" applyFont="1" applyFill="1" applyBorder="1" applyAlignment="1">
      <alignment horizontal="left" indent="14"/>
    </xf>
    <xf numFmtId="0" fontId="21" fillId="33" borderId="16" xfId="0" applyFont="1" applyFill="1" applyBorder="1" applyAlignment="1">
      <alignment horizontal="left" indent="17"/>
    </xf>
    <xf numFmtId="0" fontId="21" fillId="33" borderId="16" xfId="0" applyFont="1" applyFill="1" applyBorder="1" applyAlignment="1">
      <alignment horizontal="left" indent="23"/>
    </xf>
    <xf numFmtId="0" fontId="20" fillId="33" borderId="16" xfId="0" applyFont="1" applyFill="1" applyBorder="1" applyAlignment="1">
      <alignment horizontal="left" indent="44"/>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aspc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914400</xdr:colOff>
      <xdr:row>0</xdr:row>
      <xdr:rowOff>361950</xdr:rowOff>
    </xdr:to>
    <xdr:pic>
      <xdr:nvPicPr>
        <xdr:cNvPr id="1" name="Picture 1" descr="NEW Ont Trillium logo blk2007"/>
        <xdr:cNvPicPr preferRelativeResize="1">
          <a:picLocks noChangeAspect="1"/>
        </xdr:cNvPicPr>
      </xdr:nvPicPr>
      <xdr:blipFill>
        <a:blip r:embed="rId1"/>
        <a:srcRect l="2563" t="16453" b="19195"/>
        <a:stretch>
          <a:fillRect/>
        </a:stretch>
      </xdr:blipFill>
      <xdr:spPr>
        <a:xfrm>
          <a:off x="0" y="0"/>
          <a:ext cx="12954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73"/>
  <sheetViews>
    <sheetView tabSelected="1" zoomScalePageLayoutView="0" workbookViewId="0" topLeftCell="A1">
      <selection activeCell="A1" sqref="A1"/>
    </sheetView>
  </sheetViews>
  <sheetFormatPr defaultColWidth="9.140625" defaultRowHeight="15"/>
  <cols>
    <col min="1" max="1" width="5.7109375" style="6" customWidth="1"/>
    <col min="2" max="2" width="159.28125" style="6" customWidth="1"/>
    <col min="3" max="16384" width="9.140625" style="6" customWidth="1"/>
  </cols>
  <sheetData>
    <row r="1" ht="29.25" customHeight="1">
      <c r="B1" s="261" t="s">
        <v>200</v>
      </c>
    </row>
    <row r="2" spans="1:2" ht="18">
      <c r="A2" s="3" t="s">
        <v>151</v>
      </c>
      <c r="B2" s="4"/>
    </row>
    <row r="3" spans="1:2" ht="15.75">
      <c r="A3" s="5" t="s">
        <v>181</v>
      </c>
      <c r="B3" s="31"/>
    </row>
    <row r="4" spans="1:2" ht="15.75">
      <c r="A4" s="5"/>
      <c r="B4" s="42" t="s">
        <v>182</v>
      </c>
    </row>
    <row r="5" spans="1:2" ht="15.75">
      <c r="A5" s="5" t="s">
        <v>149</v>
      </c>
      <c r="B5" s="4"/>
    </row>
    <row r="6" spans="1:2" ht="15.75">
      <c r="A6" s="5"/>
      <c r="B6" s="4"/>
    </row>
    <row r="7" ht="15.75">
      <c r="B7" s="43" t="s">
        <v>183</v>
      </c>
    </row>
    <row r="9" spans="1:2" ht="15.75">
      <c r="A9" s="7" t="s">
        <v>105</v>
      </c>
      <c r="B9" s="4"/>
    </row>
    <row r="10" spans="1:2" ht="15.75">
      <c r="A10" s="8"/>
      <c r="B10" s="44" t="s">
        <v>106</v>
      </c>
    </row>
    <row r="11" spans="1:2" ht="15.75">
      <c r="A11" s="10"/>
      <c r="B11" s="44" t="s">
        <v>107</v>
      </c>
    </row>
    <row r="12" ht="15">
      <c r="B12" s="9"/>
    </row>
    <row r="13" spans="1:2" ht="15.75">
      <c r="A13" s="7" t="s">
        <v>108</v>
      </c>
      <c r="B13" s="4"/>
    </row>
    <row r="14" spans="1:2" ht="15.75">
      <c r="A14" s="5" t="s">
        <v>109</v>
      </c>
      <c r="B14" s="4"/>
    </row>
    <row r="15" spans="1:2" ht="15.75">
      <c r="A15" s="5" t="s">
        <v>150</v>
      </c>
      <c r="B15" s="4"/>
    </row>
    <row r="17" ht="18">
      <c r="B17" s="29" t="s">
        <v>95</v>
      </c>
    </row>
    <row r="18" ht="78.75">
      <c r="B18" s="45" t="s">
        <v>156</v>
      </c>
    </row>
    <row r="19" s="4" customFormat="1" ht="31.5">
      <c r="B19" s="45" t="s">
        <v>157</v>
      </c>
    </row>
    <row r="20" s="4" customFormat="1" ht="18">
      <c r="B20" s="13"/>
    </row>
    <row r="21" s="4" customFormat="1" ht="18">
      <c r="B21" s="30" t="s">
        <v>158</v>
      </c>
    </row>
    <row r="22" s="4" customFormat="1" ht="30">
      <c r="B22" s="1" t="s">
        <v>159</v>
      </c>
    </row>
    <row r="23" s="4" customFormat="1" ht="15.75">
      <c r="B23" s="48" t="s">
        <v>96</v>
      </c>
    </row>
    <row r="24" s="4" customFormat="1" ht="15.75">
      <c r="B24" s="46" t="s">
        <v>184</v>
      </c>
    </row>
    <row r="25" s="4" customFormat="1" ht="47.25">
      <c r="B25" s="46" t="s">
        <v>185</v>
      </c>
    </row>
    <row r="26" s="4" customFormat="1" ht="18">
      <c r="B26" s="13"/>
    </row>
    <row r="27" s="4" customFormat="1" ht="18">
      <c r="B27" s="30" t="s">
        <v>97</v>
      </c>
    </row>
    <row r="28" s="4" customFormat="1" ht="47.25">
      <c r="B28" s="45" t="s">
        <v>175</v>
      </c>
    </row>
    <row r="29" s="4" customFormat="1" ht="63">
      <c r="B29" s="45" t="s">
        <v>176</v>
      </c>
    </row>
    <row r="30" s="4" customFormat="1" ht="47.25">
      <c r="B30" s="45" t="s">
        <v>160</v>
      </c>
    </row>
    <row r="31" s="4" customFormat="1" ht="15">
      <c r="B31" s="15"/>
    </row>
    <row r="32" s="4" customFormat="1" ht="18">
      <c r="B32" s="30" t="s">
        <v>98</v>
      </c>
    </row>
    <row r="33" s="4" customFormat="1" ht="110.25">
      <c r="B33" s="45" t="s">
        <v>161</v>
      </c>
    </row>
    <row r="34" s="4" customFormat="1" ht="15">
      <c r="B34" s="1"/>
    </row>
    <row r="35" s="4" customFormat="1" ht="47.25">
      <c r="B35" s="45" t="s">
        <v>162</v>
      </c>
    </row>
    <row r="36" s="4" customFormat="1" ht="15.75">
      <c r="B36" s="48" t="s">
        <v>96</v>
      </c>
    </row>
    <row r="37" s="4" customFormat="1" ht="31.5">
      <c r="B37" s="45" t="s">
        <v>163</v>
      </c>
    </row>
    <row r="38" s="4" customFormat="1" ht="15.75">
      <c r="B38" s="45"/>
    </row>
    <row r="39" s="4" customFormat="1" ht="31.5">
      <c r="B39" s="45" t="s">
        <v>164</v>
      </c>
    </row>
    <row r="40" s="4" customFormat="1" ht="15.75">
      <c r="B40" s="47" t="s">
        <v>186</v>
      </c>
    </row>
    <row r="41" s="4" customFormat="1" ht="15.75">
      <c r="B41" s="47" t="s">
        <v>187</v>
      </c>
    </row>
    <row r="42" s="4" customFormat="1" ht="15.75">
      <c r="B42" s="47" t="s">
        <v>188</v>
      </c>
    </row>
    <row r="43" s="4" customFormat="1" ht="31.5">
      <c r="B43" s="45" t="s">
        <v>165</v>
      </c>
    </row>
    <row r="44" s="4" customFormat="1" ht="15.75">
      <c r="B44" s="45" t="s">
        <v>166</v>
      </c>
    </row>
    <row r="45" s="4" customFormat="1" ht="31.5">
      <c r="B45" s="45" t="s">
        <v>167</v>
      </c>
    </row>
    <row r="46" s="4" customFormat="1" ht="78.75">
      <c r="B46" s="45" t="s">
        <v>177</v>
      </c>
    </row>
    <row r="47" s="4" customFormat="1" ht="15">
      <c r="B47" s="14"/>
    </row>
    <row r="48" s="4" customFormat="1" ht="18">
      <c r="B48" s="30" t="s">
        <v>99</v>
      </c>
    </row>
    <row r="49" s="4" customFormat="1" ht="47.25">
      <c r="B49" s="45" t="s">
        <v>178</v>
      </c>
    </row>
    <row r="50" s="4" customFormat="1" ht="47.25">
      <c r="B50" s="45" t="s">
        <v>168</v>
      </c>
    </row>
    <row r="51" s="4" customFormat="1" ht="15.75">
      <c r="B51" s="48" t="s">
        <v>96</v>
      </c>
    </row>
    <row r="52" s="4" customFormat="1" ht="31.5">
      <c r="B52" s="45" t="s">
        <v>169</v>
      </c>
    </row>
    <row r="53" s="4" customFormat="1" ht="15.75">
      <c r="B53" s="45" t="s">
        <v>170</v>
      </c>
    </row>
    <row r="54" s="4" customFormat="1" ht="30.75" customHeight="1">
      <c r="B54" s="45" t="s">
        <v>171</v>
      </c>
    </row>
    <row r="55" s="4" customFormat="1" ht="119.25" customHeight="1">
      <c r="B55" s="45" t="s">
        <v>172</v>
      </c>
    </row>
    <row r="56" s="4" customFormat="1" ht="15">
      <c r="B56" s="1"/>
    </row>
    <row r="57" s="4" customFormat="1" ht="18">
      <c r="B57" s="30" t="s">
        <v>100</v>
      </c>
    </row>
    <row r="58" s="4" customFormat="1" ht="110.25">
      <c r="B58" s="45" t="s">
        <v>179</v>
      </c>
    </row>
    <row r="59" s="4" customFormat="1" ht="15.75">
      <c r="B59" s="48" t="s">
        <v>96</v>
      </c>
    </row>
    <row r="60" s="4" customFormat="1" ht="31.5">
      <c r="B60" s="45" t="s">
        <v>173</v>
      </c>
    </row>
    <row r="61" s="4" customFormat="1" ht="15.75">
      <c r="B61" s="45"/>
    </row>
    <row r="62" ht="15.75">
      <c r="B62" s="45" t="s">
        <v>101</v>
      </c>
    </row>
    <row r="63" ht="15.75">
      <c r="B63" s="47" t="s">
        <v>189</v>
      </c>
    </row>
    <row r="64" ht="15.75">
      <c r="B64" s="47" t="s">
        <v>190</v>
      </c>
    </row>
    <row r="65" ht="31.5">
      <c r="B65" s="47" t="s">
        <v>191</v>
      </c>
    </row>
    <row r="66" ht="15.75">
      <c r="B66" s="45" t="s">
        <v>102</v>
      </c>
    </row>
    <row r="67" ht="63">
      <c r="B67" s="47" t="s">
        <v>192</v>
      </c>
    </row>
    <row r="68" ht="31.5">
      <c r="B68" s="47" t="s">
        <v>193</v>
      </c>
    </row>
    <row r="69" ht="94.5">
      <c r="B69" s="47" t="s">
        <v>194</v>
      </c>
    </row>
    <row r="70" ht="31.5">
      <c r="B70" s="45" t="s">
        <v>103</v>
      </c>
    </row>
    <row r="71" ht="31.5">
      <c r="B71" s="45" t="s">
        <v>104</v>
      </c>
    </row>
    <row r="72" ht="15.75">
      <c r="B72" s="45" t="s">
        <v>174</v>
      </c>
    </row>
    <row r="73" ht="47.25">
      <c r="B73" s="45" t="s">
        <v>180</v>
      </c>
    </row>
  </sheetData>
  <sheetProtection/>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AK115"/>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33.57421875" style="0" customWidth="1"/>
    <col min="2" max="12" width="17.7109375" style="0" customWidth="1"/>
  </cols>
  <sheetData>
    <row r="1" spans="1:36" ht="15.75">
      <c r="A1" s="43" t="s">
        <v>82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6" ht="21.75" thickBot="1">
      <c r="A2" s="19" t="s">
        <v>84</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row>
    <row r="3" spans="1:36" ht="16.5" thickBot="1">
      <c r="A3" s="6"/>
      <c r="B3" s="6"/>
      <c r="C3" s="6"/>
      <c r="D3" s="6"/>
      <c r="E3" s="6"/>
      <c r="F3" s="6"/>
      <c r="G3" s="236" t="s">
        <v>12</v>
      </c>
      <c r="H3" s="40"/>
      <c r="I3" s="41"/>
      <c r="J3" s="25"/>
      <c r="K3" s="4"/>
      <c r="L3" s="6"/>
      <c r="M3" s="6"/>
      <c r="N3" s="6"/>
      <c r="O3" s="6"/>
      <c r="P3" s="6"/>
      <c r="Q3" s="6"/>
      <c r="R3" s="6"/>
      <c r="S3" s="6"/>
      <c r="T3" s="6"/>
      <c r="U3" s="6"/>
      <c r="V3" s="6"/>
      <c r="W3" s="6"/>
      <c r="X3" s="6"/>
      <c r="Y3" s="6"/>
      <c r="Z3" s="6"/>
      <c r="AA3" s="6"/>
      <c r="AB3" s="6"/>
      <c r="AC3" s="6"/>
      <c r="AD3" s="6"/>
      <c r="AE3" s="6"/>
      <c r="AF3" s="6"/>
      <c r="AG3" s="6"/>
      <c r="AH3" s="6"/>
      <c r="AI3" s="6"/>
      <c r="AJ3" s="6"/>
    </row>
    <row r="4" spans="1:37" s="1" customFormat="1" ht="79.5" thickBot="1">
      <c r="A4" s="56" t="s">
        <v>113</v>
      </c>
      <c r="B4" s="122" t="s">
        <v>1</v>
      </c>
      <c r="C4" s="123" t="s">
        <v>2</v>
      </c>
      <c r="D4" s="123" t="s">
        <v>3</v>
      </c>
      <c r="E4" s="123" t="s">
        <v>4</v>
      </c>
      <c r="F4" s="124" t="s">
        <v>199</v>
      </c>
      <c r="G4" s="125" t="s">
        <v>62</v>
      </c>
      <c r="H4" s="123" t="s">
        <v>61</v>
      </c>
      <c r="I4" s="126" t="s">
        <v>195</v>
      </c>
      <c r="J4" s="122" t="s">
        <v>60</v>
      </c>
      <c r="K4" s="123" t="s">
        <v>13</v>
      </c>
      <c r="L4" s="126" t="s">
        <v>14</v>
      </c>
      <c r="M4" s="4"/>
      <c r="N4" s="4"/>
      <c r="O4" s="4"/>
      <c r="P4" s="4"/>
      <c r="Q4" s="4"/>
      <c r="R4" s="4"/>
      <c r="S4" s="4"/>
      <c r="T4" s="4"/>
      <c r="U4" s="4"/>
      <c r="V4" s="4"/>
      <c r="W4" s="4"/>
      <c r="X4" s="4"/>
      <c r="Y4" s="4"/>
      <c r="Z4" s="4"/>
      <c r="AA4" s="4"/>
      <c r="AB4" s="4"/>
      <c r="AC4" s="4"/>
      <c r="AD4" s="4"/>
      <c r="AE4" s="4"/>
      <c r="AF4" s="4"/>
      <c r="AG4" s="4"/>
      <c r="AH4" s="4"/>
      <c r="AI4" s="4"/>
      <c r="AJ4" s="4"/>
      <c r="AK4" s="4"/>
    </row>
    <row r="5" spans="1:37" ht="16.5" thickBot="1">
      <c r="A5" s="189" t="str">
        <f>Products!A5</f>
        <v>a</v>
      </c>
      <c r="B5" s="190"/>
      <c r="C5" s="191"/>
      <c r="D5" s="237"/>
      <c r="E5" s="131">
        <f>D5*C5</f>
        <v>0</v>
      </c>
      <c r="F5" s="167"/>
      <c r="G5" s="238"/>
      <c r="H5" s="237"/>
      <c r="I5" s="239"/>
      <c r="J5" s="240" t="e">
        <f>C5*(1/F5)</f>
        <v>#DIV/0!</v>
      </c>
      <c r="K5" s="241" t="e">
        <f>(D5-G5/F5)*C5</f>
        <v>#DIV/0!</v>
      </c>
      <c r="L5" s="242" t="e">
        <f>K5-(C5/F5)*(I5-G5-H5)</f>
        <v>#DIV/0!</v>
      </c>
      <c r="M5" s="6"/>
      <c r="N5" s="6"/>
      <c r="O5" s="6"/>
      <c r="P5" s="6"/>
      <c r="Q5" s="6"/>
      <c r="R5" s="6"/>
      <c r="S5" s="6"/>
      <c r="T5" s="6"/>
      <c r="U5" s="6"/>
      <c r="V5" s="6"/>
      <c r="W5" s="6"/>
      <c r="X5" s="6"/>
      <c r="Y5" s="6"/>
      <c r="Z5" s="6"/>
      <c r="AA5" s="6"/>
      <c r="AB5" s="6"/>
      <c r="AC5" s="6"/>
      <c r="AD5" s="6"/>
      <c r="AE5" s="6"/>
      <c r="AF5" s="6"/>
      <c r="AG5" s="6"/>
      <c r="AH5" s="6"/>
      <c r="AI5" s="6"/>
      <c r="AJ5" s="6"/>
      <c r="AK5" s="6"/>
    </row>
    <row r="6" spans="1:37" ht="16.5" thickBot="1">
      <c r="A6" s="189" t="str">
        <f>Products!A6</f>
        <v>b</v>
      </c>
      <c r="B6" s="196"/>
      <c r="C6" s="197"/>
      <c r="D6" s="243"/>
      <c r="E6" s="140">
        <f>D6*C6</f>
        <v>0</v>
      </c>
      <c r="F6" s="172"/>
      <c r="G6" s="244"/>
      <c r="H6" s="243"/>
      <c r="I6" s="245"/>
      <c r="J6" s="240" t="e">
        <f aca="true" t="shared" si="0" ref="J6:J18">C6*(1/F6)</f>
        <v>#DIV/0!</v>
      </c>
      <c r="K6" s="241" t="e">
        <f aca="true" t="shared" si="1" ref="K6:K18">(D6-G6/F6)*C6</f>
        <v>#DIV/0!</v>
      </c>
      <c r="L6" s="242" t="e">
        <f aca="true" t="shared" si="2" ref="L6:L18">K6-(C6/F6)*(I6-G6-H6)</f>
        <v>#DIV/0!</v>
      </c>
      <c r="M6" s="6"/>
      <c r="N6" s="6"/>
      <c r="O6" s="6"/>
      <c r="P6" s="6"/>
      <c r="Q6" s="6"/>
      <c r="R6" s="6"/>
      <c r="S6" s="6"/>
      <c r="T6" s="6"/>
      <c r="U6" s="6"/>
      <c r="V6" s="6"/>
      <c r="W6" s="6"/>
      <c r="X6" s="6"/>
      <c r="Y6" s="6"/>
      <c r="Z6" s="6"/>
      <c r="AA6" s="6"/>
      <c r="AB6" s="6"/>
      <c r="AC6" s="6"/>
      <c r="AD6" s="6"/>
      <c r="AE6" s="6"/>
      <c r="AF6" s="6"/>
      <c r="AG6" s="6"/>
      <c r="AH6" s="6"/>
      <c r="AI6" s="6"/>
      <c r="AJ6" s="6"/>
      <c r="AK6" s="6"/>
    </row>
    <row r="7" spans="1:37" ht="16.5" thickBot="1">
      <c r="A7" s="189" t="str">
        <f>Products!A7</f>
        <v>c</v>
      </c>
      <c r="B7" s="196"/>
      <c r="C7" s="197"/>
      <c r="D7" s="243"/>
      <c r="E7" s="140">
        <f aca="true" t="shared" si="3" ref="E7:E18">D7*C7</f>
        <v>0</v>
      </c>
      <c r="F7" s="246"/>
      <c r="G7" s="244"/>
      <c r="H7" s="243"/>
      <c r="I7" s="245"/>
      <c r="J7" s="240" t="e">
        <f t="shared" si="0"/>
        <v>#DIV/0!</v>
      </c>
      <c r="K7" s="241" t="e">
        <f t="shared" si="1"/>
        <v>#DIV/0!</v>
      </c>
      <c r="L7" s="242" t="e">
        <f t="shared" si="2"/>
        <v>#DIV/0!</v>
      </c>
      <c r="M7" s="6"/>
      <c r="N7" s="6"/>
      <c r="O7" s="6"/>
      <c r="P7" s="6"/>
      <c r="Q7" s="6"/>
      <c r="R7" s="6"/>
      <c r="S7" s="6"/>
      <c r="T7" s="6"/>
      <c r="U7" s="6"/>
      <c r="V7" s="6"/>
      <c r="W7" s="6"/>
      <c r="X7" s="6"/>
      <c r="Y7" s="6"/>
      <c r="Z7" s="6"/>
      <c r="AA7" s="6"/>
      <c r="AB7" s="6"/>
      <c r="AC7" s="6"/>
      <c r="AD7" s="6"/>
      <c r="AE7" s="6"/>
      <c r="AF7" s="6"/>
      <c r="AG7" s="6"/>
      <c r="AH7" s="6"/>
      <c r="AI7" s="6"/>
      <c r="AJ7" s="6"/>
      <c r="AK7" s="6"/>
    </row>
    <row r="8" spans="1:37" ht="16.5" thickBot="1">
      <c r="A8" s="189" t="str">
        <f>Products!A8</f>
        <v>d</v>
      </c>
      <c r="B8" s="196"/>
      <c r="C8" s="197"/>
      <c r="D8" s="243"/>
      <c r="E8" s="140">
        <f t="shared" si="3"/>
        <v>0</v>
      </c>
      <c r="F8" s="246"/>
      <c r="G8" s="244"/>
      <c r="H8" s="243"/>
      <c r="I8" s="245"/>
      <c r="J8" s="240" t="e">
        <f t="shared" si="0"/>
        <v>#DIV/0!</v>
      </c>
      <c r="K8" s="241" t="e">
        <f t="shared" si="1"/>
        <v>#DIV/0!</v>
      </c>
      <c r="L8" s="242" t="e">
        <f t="shared" si="2"/>
        <v>#DIV/0!</v>
      </c>
      <c r="M8" s="6"/>
      <c r="N8" s="6"/>
      <c r="O8" s="6"/>
      <c r="P8" s="6"/>
      <c r="Q8" s="6"/>
      <c r="R8" s="6"/>
      <c r="S8" s="6"/>
      <c r="T8" s="6"/>
      <c r="U8" s="6"/>
      <c r="V8" s="6"/>
      <c r="W8" s="6"/>
      <c r="X8" s="6"/>
      <c r="Y8" s="6"/>
      <c r="Z8" s="6"/>
      <c r="AA8" s="6"/>
      <c r="AB8" s="6"/>
      <c r="AC8" s="6"/>
      <c r="AD8" s="6"/>
      <c r="AE8" s="6"/>
      <c r="AF8" s="6"/>
      <c r="AG8" s="6"/>
      <c r="AH8" s="6"/>
      <c r="AI8" s="6"/>
      <c r="AJ8" s="6"/>
      <c r="AK8" s="6"/>
    </row>
    <row r="9" spans="1:37" ht="16.5" thickBot="1">
      <c r="A9" s="189" t="str">
        <f>Products!A9</f>
        <v>e</v>
      </c>
      <c r="B9" s="196"/>
      <c r="C9" s="197"/>
      <c r="D9" s="243"/>
      <c r="E9" s="140">
        <f t="shared" si="3"/>
        <v>0</v>
      </c>
      <c r="F9" s="246"/>
      <c r="G9" s="244"/>
      <c r="H9" s="243"/>
      <c r="I9" s="245"/>
      <c r="J9" s="240" t="e">
        <f t="shared" si="0"/>
        <v>#DIV/0!</v>
      </c>
      <c r="K9" s="241" t="e">
        <f t="shared" si="1"/>
        <v>#DIV/0!</v>
      </c>
      <c r="L9" s="242" t="e">
        <f t="shared" si="2"/>
        <v>#DIV/0!</v>
      </c>
      <c r="M9" s="6"/>
      <c r="N9" s="6"/>
      <c r="O9" s="6"/>
      <c r="P9" s="6"/>
      <c r="Q9" s="6"/>
      <c r="R9" s="6"/>
      <c r="S9" s="6"/>
      <c r="T9" s="6"/>
      <c r="U9" s="6"/>
      <c r="V9" s="6"/>
      <c r="W9" s="6"/>
      <c r="X9" s="6"/>
      <c r="Y9" s="6"/>
      <c r="Z9" s="6"/>
      <c r="AA9" s="6"/>
      <c r="AB9" s="6"/>
      <c r="AC9" s="6"/>
      <c r="AD9" s="6"/>
      <c r="AE9" s="6"/>
      <c r="AF9" s="6"/>
      <c r="AG9" s="6"/>
      <c r="AH9" s="6"/>
      <c r="AI9" s="6"/>
      <c r="AJ9" s="6"/>
      <c r="AK9" s="6"/>
    </row>
    <row r="10" spans="1:37" ht="16.5" thickBot="1">
      <c r="A10" s="189" t="str">
        <f>Products!A10</f>
        <v>f</v>
      </c>
      <c r="B10" s="196"/>
      <c r="C10" s="197"/>
      <c r="D10" s="243"/>
      <c r="E10" s="140">
        <f t="shared" si="3"/>
        <v>0</v>
      </c>
      <c r="F10" s="246"/>
      <c r="G10" s="244"/>
      <c r="H10" s="243"/>
      <c r="I10" s="245"/>
      <c r="J10" s="240" t="e">
        <f t="shared" si="0"/>
        <v>#DIV/0!</v>
      </c>
      <c r="K10" s="241" t="e">
        <f t="shared" si="1"/>
        <v>#DIV/0!</v>
      </c>
      <c r="L10" s="242" t="e">
        <f t="shared" si="2"/>
        <v>#DIV/0!</v>
      </c>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ht="16.5" thickBot="1">
      <c r="A11" s="189" t="str">
        <f>Products!A11</f>
        <v>g</v>
      </c>
      <c r="B11" s="196"/>
      <c r="C11" s="197"/>
      <c r="D11" s="243"/>
      <c r="E11" s="140">
        <f t="shared" si="3"/>
        <v>0</v>
      </c>
      <c r="F11" s="246"/>
      <c r="G11" s="244"/>
      <c r="H11" s="243"/>
      <c r="I11" s="245"/>
      <c r="J11" s="240" t="e">
        <f t="shared" si="0"/>
        <v>#DIV/0!</v>
      </c>
      <c r="K11" s="241" t="e">
        <f t="shared" si="1"/>
        <v>#DIV/0!</v>
      </c>
      <c r="L11" s="242" t="e">
        <f t="shared" si="2"/>
        <v>#DIV/0!</v>
      </c>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ht="16.5" thickBot="1">
      <c r="A12" s="189" t="str">
        <f>Products!A12</f>
        <v>h</v>
      </c>
      <c r="B12" s="196"/>
      <c r="C12" s="197"/>
      <c r="D12" s="243"/>
      <c r="E12" s="140">
        <f t="shared" si="3"/>
        <v>0</v>
      </c>
      <c r="F12" s="246"/>
      <c r="G12" s="244"/>
      <c r="H12" s="243"/>
      <c r="I12" s="245"/>
      <c r="J12" s="240" t="e">
        <f t="shared" si="0"/>
        <v>#DIV/0!</v>
      </c>
      <c r="K12" s="241" t="e">
        <f t="shared" si="1"/>
        <v>#DIV/0!</v>
      </c>
      <c r="L12" s="242" t="e">
        <f t="shared" si="2"/>
        <v>#DIV/0!</v>
      </c>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ht="16.5" thickBot="1">
      <c r="A13" s="189" t="str">
        <f>Products!A13</f>
        <v>i</v>
      </c>
      <c r="B13" s="196"/>
      <c r="C13" s="197"/>
      <c r="D13" s="243"/>
      <c r="E13" s="140">
        <f t="shared" si="3"/>
        <v>0</v>
      </c>
      <c r="F13" s="246"/>
      <c r="G13" s="244"/>
      <c r="H13" s="243"/>
      <c r="I13" s="245"/>
      <c r="J13" s="240" t="e">
        <f t="shared" si="0"/>
        <v>#DIV/0!</v>
      </c>
      <c r="K13" s="241" t="e">
        <f t="shared" si="1"/>
        <v>#DIV/0!</v>
      </c>
      <c r="L13" s="242" t="e">
        <f t="shared" si="2"/>
        <v>#DIV/0!</v>
      </c>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ht="16.5" thickBot="1">
      <c r="A14" s="189" t="str">
        <f>Products!A14</f>
        <v>j</v>
      </c>
      <c r="B14" s="196"/>
      <c r="C14" s="197"/>
      <c r="D14" s="243"/>
      <c r="E14" s="140">
        <f t="shared" si="3"/>
        <v>0</v>
      </c>
      <c r="F14" s="246"/>
      <c r="G14" s="244"/>
      <c r="H14" s="243"/>
      <c r="I14" s="245"/>
      <c r="J14" s="240" t="e">
        <f t="shared" si="0"/>
        <v>#DIV/0!</v>
      </c>
      <c r="K14" s="241" t="e">
        <f t="shared" si="1"/>
        <v>#DIV/0!</v>
      </c>
      <c r="L14" s="242" t="e">
        <f t="shared" si="2"/>
        <v>#DIV/0!</v>
      </c>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16.5" thickBot="1">
      <c r="A15" s="189" t="str">
        <f>Products!A15</f>
        <v>k</v>
      </c>
      <c r="B15" s="196"/>
      <c r="C15" s="197"/>
      <c r="D15" s="243"/>
      <c r="E15" s="140">
        <f t="shared" si="3"/>
        <v>0</v>
      </c>
      <c r="F15" s="246"/>
      <c r="G15" s="244"/>
      <c r="H15" s="243"/>
      <c r="I15" s="245"/>
      <c r="J15" s="240" t="e">
        <f t="shared" si="0"/>
        <v>#DIV/0!</v>
      </c>
      <c r="K15" s="241" t="e">
        <f t="shared" si="1"/>
        <v>#DIV/0!</v>
      </c>
      <c r="L15" s="242" t="e">
        <f t="shared" si="2"/>
        <v>#DIV/0!</v>
      </c>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ht="16.5" thickBot="1">
      <c r="A16" s="189" t="str">
        <f>Products!A16</f>
        <v>l</v>
      </c>
      <c r="B16" s="196"/>
      <c r="C16" s="197"/>
      <c r="D16" s="243"/>
      <c r="E16" s="140">
        <f t="shared" si="3"/>
        <v>0</v>
      </c>
      <c r="F16" s="246"/>
      <c r="G16" s="244"/>
      <c r="H16" s="243"/>
      <c r="I16" s="245"/>
      <c r="J16" s="240" t="e">
        <f t="shared" si="0"/>
        <v>#DIV/0!</v>
      </c>
      <c r="K16" s="241" t="e">
        <f t="shared" si="1"/>
        <v>#DIV/0!</v>
      </c>
      <c r="L16" s="242" t="e">
        <f t="shared" si="2"/>
        <v>#DIV/0!</v>
      </c>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ht="16.5" thickBot="1">
      <c r="A17" s="189" t="str">
        <f>Products!A17</f>
        <v>m</v>
      </c>
      <c r="B17" s="196"/>
      <c r="C17" s="197"/>
      <c r="D17" s="243"/>
      <c r="E17" s="140">
        <f t="shared" si="3"/>
        <v>0</v>
      </c>
      <c r="F17" s="246"/>
      <c r="G17" s="244"/>
      <c r="H17" s="243"/>
      <c r="I17" s="245"/>
      <c r="J17" s="240" t="e">
        <f t="shared" si="0"/>
        <v>#DIV/0!</v>
      </c>
      <c r="K17" s="241" t="e">
        <f t="shared" si="1"/>
        <v>#DIV/0!</v>
      </c>
      <c r="L17" s="242" t="e">
        <f t="shared" si="2"/>
        <v>#DIV/0!</v>
      </c>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16.5" thickBot="1">
      <c r="A18" s="189" t="str">
        <f>Products!A18</f>
        <v>n</v>
      </c>
      <c r="B18" s="196"/>
      <c r="C18" s="197"/>
      <c r="D18" s="243"/>
      <c r="E18" s="140">
        <f t="shared" si="3"/>
        <v>0</v>
      </c>
      <c r="F18" s="246"/>
      <c r="G18" s="244"/>
      <c r="H18" s="243"/>
      <c r="I18" s="245"/>
      <c r="J18" s="240" t="e">
        <f t="shared" si="0"/>
        <v>#DIV/0!</v>
      </c>
      <c r="K18" s="241" t="e">
        <f t="shared" si="1"/>
        <v>#DIV/0!</v>
      </c>
      <c r="L18" s="242" t="e">
        <f t="shared" si="2"/>
        <v>#DIV/0!</v>
      </c>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16.5" thickBot="1">
      <c r="A19" s="189" t="str">
        <f>Products!A19</f>
        <v>o</v>
      </c>
      <c r="B19" s="196"/>
      <c r="C19" s="197"/>
      <c r="D19" s="243"/>
      <c r="E19" s="140">
        <f aca="true" t="shared" si="4" ref="E19:E34">D19*C19</f>
        <v>0</v>
      </c>
      <c r="F19" s="246"/>
      <c r="G19" s="244"/>
      <c r="H19" s="243"/>
      <c r="I19" s="245"/>
      <c r="J19" s="240" t="e">
        <f aca="true" t="shared" si="5" ref="J19:J34">C19*(1/F19)</f>
        <v>#DIV/0!</v>
      </c>
      <c r="K19" s="241" t="e">
        <f aca="true" t="shared" si="6" ref="K19:K34">(D19-G19/F19)*C19</f>
        <v>#DIV/0!</v>
      </c>
      <c r="L19" s="242" t="e">
        <f aca="true" t="shared" si="7" ref="L19:L34">K19-(C19/F19)*(I19-G19-H19)</f>
        <v>#DIV/0!</v>
      </c>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16.5" thickBot="1">
      <c r="A20" s="189" t="str">
        <f>Products!A20</f>
        <v>p</v>
      </c>
      <c r="B20" s="196"/>
      <c r="C20" s="197"/>
      <c r="D20" s="243"/>
      <c r="E20" s="140">
        <f t="shared" si="4"/>
        <v>0</v>
      </c>
      <c r="F20" s="246"/>
      <c r="G20" s="244"/>
      <c r="H20" s="243"/>
      <c r="I20" s="245"/>
      <c r="J20" s="240" t="e">
        <f t="shared" si="5"/>
        <v>#DIV/0!</v>
      </c>
      <c r="K20" s="241" t="e">
        <f t="shared" si="6"/>
        <v>#DIV/0!</v>
      </c>
      <c r="L20" s="242" t="e">
        <f t="shared" si="7"/>
        <v>#DIV/0!</v>
      </c>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ht="16.5" thickBot="1">
      <c r="A21" s="189" t="str">
        <f>Products!A21</f>
        <v>q</v>
      </c>
      <c r="B21" s="196"/>
      <c r="C21" s="197"/>
      <c r="D21" s="243"/>
      <c r="E21" s="140">
        <f t="shared" si="4"/>
        <v>0</v>
      </c>
      <c r="F21" s="246"/>
      <c r="G21" s="244"/>
      <c r="H21" s="243"/>
      <c r="I21" s="245"/>
      <c r="J21" s="240" t="e">
        <f t="shared" si="5"/>
        <v>#DIV/0!</v>
      </c>
      <c r="K21" s="241" t="e">
        <f t="shared" si="6"/>
        <v>#DIV/0!</v>
      </c>
      <c r="L21" s="242" t="e">
        <f t="shared" si="7"/>
        <v>#DIV/0!</v>
      </c>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6.5" thickBot="1">
      <c r="A22" s="189" t="str">
        <f>Products!A22</f>
        <v>r</v>
      </c>
      <c r="B22" s="196"/>
      <c r="C22" s="197"/>
      <c r="D22" s="243"/>
      <c r="E22" s="140">
        <f t="shared" si="4"/>
        <v>0</v>
      </c>
      <c r="F22" s="246"/>
      <c r="G22" s="244"/>
      <c r="H22" s="243"/>
      <c r="I22" s="245"/>
      <c r="J22" s="240" t="e">
        <f t="shared" si="5"/>
        <v>#DIV/0!</v>
      </c>
      <c r="K22" s="241" t="e">
        <f t="shared" si="6"/>
        <v>#DIV/0!</v>
      </c>
      <c r="L22" s="242" t="e">
        <f t="shared" si="7"/>
        <v>#DIV/0!</v>
      </c>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ht="16.5" thickBot="1">
      <c r="A23" s="189" t="str">
        <f>Products!A23</f>
        <v>s</v>
      </c>
      <c r="B23" s="196"/>
      <c r="C23" s="197"/>
      <c r="D23" s="243"/>
      <c r="E23" s="140">
        <f t="shared" si="4"/>
        <v>0</v>
      </c>
      <c r="F23" s="246"/>
      <c r="G23" s="244"/>
      <c r="H23" s="243"/>
      <c r="I23" s="245"/>
      <c r="J23" s="240" t="e">
        <f t="shared" si="5"/>
        <v>#DIV/0!</v>
      </c>
      <c r="K23" s="241" t="e">
        <f t="shared" si="6"/>
        <v>#DIV/0!</v>
      </c>
      <c r="L23" s="242" t="e">
        <f t="shared" si="7"/>
        <v>#DIV/0!</v>
      </c>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ht="16.5" thickBot="1">
      <c r="A24" s="189" t="str">
        <f>Products!A24</f>
        <v>t</v>
      </c>
      <c r="B24" s="196"/>
      <c r="C24" s="197"/>
      <c r="D24" s="243"/>
      <c r="E24" s="140">
        <f t="shared" si="4"/>
        <v>0</v>
      </c>
      <c r="F24" s="246"/>
      <c r="G24" s="244"/>
      <c r="H24" s="243"/>
      <c r="I24" s="245"/>
      <c r="J24" s="240" t="e">
        <f t="shared" si="5"/>
        <v>#DIV/0!</v>
      </c>
      <c r="K24" s="241" t="e">
        <f t="shared" si="6"/>
        <v>#DIV/0!</v>
      </c>
      <c r="L24" s="242" t="e">
        <f t="shared" si="7"/>
        <v>#DIV/0!</v>
      </c>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ht="16.5" thickBot="1">
      <c r="A25" s="189" t="str">
        <f>Products!A25</f>
        <v>u</v>
      </c>
      <c r="B25" s="196"/>
      <c r="C25" s="197"/>
      <c r="D25" s="243"/>
      <c r="E25" s="140">
        <f t="shared" si="4"/>
        <v>0</v>
      </c>
      <c r="F25" s="246"/>
      <c r="G25" s="244"/>
      <c r="H25" s="243"/>
      <c r="I25" s="245"/>
      <c r="J25" s="240" t="e">
        <f t="shared" si="5"/>
        <v>#DIV/0!</v>
      </c>
      <c r="K25" s="241" t="e">
        <f t="shared" si="6"/>
        <v>#DIV/0!</v>
      </c>
      <c r="L25" s="242" t="e">
        <f t="shared" si="7"/>
        <v>#DIV/0!</v>
      </c>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16.5" thickBot="1">
      <c r="A26" s="189" t="str">
        <f>Products!A26</f>
        <v>v</v>
      </c>
      <c r="B26" s="196"/>
      <c r="C26" s="197"/>
      <c r="D26" s="243"/>
      <c r="E26" s="140">
        <f t="shared" si="4"/>
        <v>0</v>
      </c>
      <c r="F26" s="246"/>
      <c r="G26" s="244"/>
      <c r="H26" s="243"/>
      <c r="I26" s="245"/>
      <c r="J26" s="240" t="e">
        <f t="shared" si="5"/>
        <v>#DIV/0!</v>
      </c>
      <c r="K26" s="241" t="e">
        <f t="shared" si="6"/>
        <v>#DIV/0!</v>
      </c>
      <c r="L26" s="242" t="e">
        <f t="shared" si="7"/>
        <v>#DIV/0!</v>
      </c>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ht="16.5" thickBot="1">
      <c r="A27" s="189" t="str">
        <f>Products!A27</f>
        <v>w</v>
      </c>
      <c r="B27" s="196"/>
      <c r="C27" s="197"/>
      <c r="D27" s="243"/>
      <c r="E27" s="140">
        <f t="shared" si="4"/>
        <v>0</v>
      </c>
      <c r="F27" s="246"/>
      <c r="G27" s="244"/>
      <c r="H27" s="243"/>
      <c r="I27" s="245"/>
      <c r="J27" s="240" t="e">
        <f t="shared" si="5"/>
        <v>#DIV/0!</v>
      </c>
      <c r="K27" s="241" t="e">
        <f t="shared" si="6"/>
        <v>#DIV/0!</v>
      </c>
      <c r="L27" s="242" t="e">
        <f t="shared" si="7"/>
        <v>#DIV/0!</v>
      </c>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ht="16.5" thickBot="1">
      <c r="A28" s="189" t="str">
        <f>Products!A28</f>
        <v>x</v>
      </c>
      <c r="B28" s="196"/>
      <c r="C28" s="197"/>
      <c r="D28" s="243"/>
      <c r="E28" s="140">
        <f t="shared" si="4"/>
        <v>0</v>
      </c>
      <c r="F28" s="246"/>
      <c r="G28" s="244"/>
      <c r="H28" s="243"/>
      <c r="I28" s="245"/>
      <c r="J28" s="240" t="e">
        <f t="shared" si="5"/>
        <v>#DIV/0!</v>
      </c>
      <c r="K28" s="241" t="e">
        <f t="shared" si="6"/>
        <v>#DIV/0!</v>
      </c>
      <c r="L28" s="242" t="e">
        <f t="shared" si="7"/>
        <v>#DIV/0!</v>
      </c>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ht="16.5" thickBot="1">
      <c r="A29" s="189" t="str">
        <f>Products!A29</f>
        <v>y</v>
      </c>
      <c r="B29" s="196"/>
      <c r="C29" s="197"/>
      <c r="D29" s="243"/>
      <c r="E29" s="140">
        <f t="shared" si="4"/>
        <v>0</v>
      </c>
      <c r="F29" s="246"/>
      <c r="G29" s="244"/>
      <c r="H29" s="243"/>
      <c r="I29" s="245"/>
      <c r="J29" s="240" t="e">
        <f t="shared" si="5"/>
        <v>#DIV/0!</v>
      </c>
      <c r="K29" s="241" t="e">
        <f t="shared" si="6"/>
        <v>#DIV/0!</v>
      </c>
      <c r="L29" s="242" t="e">
        <f t="shared" si="7"/>
        <v>#DIV/0!</v>
      </c>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ht="16.5" thickBot="1">
      <c r="A30" s="189" t="str">
        <f>Products!A30</f>
        <v>z</v>
      </c>
      <c r="B30" s="196"/>
      <c r="C30" s="197"/>
      <c r="D30" s="243"/>
      <c r="E30" s="140">
        <f t="shared" si="4"/>
        <v>0</v>
      </c>
      <c r="F30" s="246"/>
      <c r="G30" s="244"/>
      <c r="H30" s="243"/>
      <c r="I30" s="245"/>
      <c r="J30" s="240" t="e">
        <f t="shared" si="5"/>
        <v>#DIV/0!</v>
      </c>
      <c r="K30" s="241" t="e">
        <f t="shared" si="6"/>
        <v>#DIV/0!</v>
      </c>
      <c r="L30" s="242" t="e">
        <f t="shared" si="7"/>
        <v>#DIV/0!</v>
      </c>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ht="16.5" thickBot="1">
      <c r="A31" s="189" t="str">
        <f>Products!A31</f>
        <v>aa</v>
      </c>
      <c r="B31" s="196"/>
      <c r="C31" s="197"/>
      <c r="D31" s="243"/>
      <c r="E31" s="140">
        <f t="shared" si="4"/>
        <v>0</v>
      </c>
      <c r="F31" s="246"/>
      <c r="G31" s="244"/>
      <c r="H31" s="243"/>
      <c r="I31" s="245"/>
      <c r="J31" s="240" t="e">
        <f t="shared" si="5"/>
        <v>#DIV/0!</v>
      </c>
      <c r="K31" s="241" t="e">
        <f t="shared" si="6"/>
        <v>#DIV/0!</v>
      </c>
      <c r="L31" s="242" t="e">
        <f t="shared" si="7"/>
        <v>#DIV/0!</v>
      </c>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6.5" thickBot="1">
      <c r="A32" s="189" t="str">
        <f>Products!A32</f>
        <v>ab</v>
      </c>
      <c r="B32" s="196"/>
      <c r="C32" s="197"/>
      <c r="D32" s="243"/>
      <c r="E32" s="140">
        <f t="shared" si="4"/>
        <v>0</v>
      </c>
      <c r="F32" s="246"/>
      <c r="G32" s="244"/>
      <c r="H32" s="243"/>
      <c r="I32" s="245"/>
      <c r="J32" s="240" t="e">
        <f t="shared" si="5"/>
        <v>#DIV/0!</v>
      </c>
      <c r="K32" s="241" t="e">
        <f t="shared" si="6"/>
        <v>#DIV/0!</v>
      </c>
      <c r="L32" s="242" t="e">
        <f t="shared" si="7"/>
        <v>#DIV/0!</v>
      </c>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6.5" thickBot="1">
      <c r="A33" s="189" t="str">
        <f>Products!A33</f>
        <v>ac</v>
      </c>
      <c r="B33" s="196"/>
      <c r="C33" s="197"/>
      <c r="D33" s="243"/>
      <c r="E33" s="140">
        <f t="shared" si="4"/>
        <v>0</v>
      </c>
      <c r="F33" s="246"/>
      <c r="G33" s="244"/>
      <c r="H33" s="243"/>
      <c r="I33" s="245"/>
      <c r="J33" s="240" t="e">
        <f t="shared" si="5"/>
        <v>#DIV/0!</v>
      </c>
      <c r="K33" s="241" t="e">
        <f t="shared" si="6"/>
        <v>#DIV/0!</v>
      </c>
      <c r="L33" s="242" t="e">
        <f t="shared" si="7"/>
        <v>#DIV/0!</v>
      </c>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6.5" thickBot="1">
      <c r="A34" s="189" t="str">
        <f>Products!A34</f>
        <v>ad</v>
      </c>
      <c r="B34" s="202"/>
      <c r="C34" s="203"/>
      <c r="D34" s="247"/>
      <c r="E34" s="149">
        <f t="shared" si="4"/>
        <v>0</v>
      </c>
      <c r="F34" s="248"/>
      <c r="G34" s="249"/>
      <c r="H34" s="247"/>
      <c r="I34" s="250"/>
      <c r="J34" s="251" t="e">
        <f t="shared" si="5"/>
        <v>#DIV/0!</v>
      </c>
      <c r="K34" s="252" t="e">
        <f t="shared" si="6"/>
        <v>#DIV/0!</v>
      </c>
      <c r="L34" s="253" t="e">
        <f t="shared" si="7"/>
        <v>#DIV/0!</v>
      </c>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s="2" customFormat="1" ht="16.5" thickBot="1">
      <c r="A35" s="254" t="s">
        <v>5</v>
      </c>
      <c r="B35" s="255"/>
      <c r="C35" s="256"/>
      <c r="D35" s="257"/>
      <c r="E35" s="119">
        <f>SUM(E5:E34)</f>
        <v>0</v>
      </c>
      <c r="F35" s="258"/>
      <c r="G35" s="255"/>
      <c r="H35" s="257"/>
      <c r="I35" s="259"/>
      <c r="J35" s="257"/>
      <c r="K35" s="258">
        <f>_xlfn.IFERROR(SUM(K5:K34),0)</f>
        <v>0</v>
      </c>
      <c r="L35" s="260">
        <f>_xlfn.IFERROR(SUM(L5:L34),0)</f>
        <v>0</v>
      </c>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row>
    <row r="36" spans="1:37" ht="16.5" thickBot="1">
      <c r="A36" s="218" t="s">
        <v>15</v>
      </c>
      <c r="B36" s="219"/>
      <c r="C36" s="220"/>
      <c r="D36" s="220"/>
      <c r="E36" s="220"/>
      <c r="F36" s="220"/>
      <c r="G36" s="220"/>
      <c r="H36" s="220"/>
      <c r="I36" s="220"/>
      <c r="J36" s="220"/>
      <c r="K36" s="220"/>
      <c r="L36" s="221"/>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5.75">
      <c r="A37" s="68" t="s">
        <v>9</v>
      </c>
      <c r="B37" s="222"/>
      <c r="C37" s="220" t="s">
        <v>147</v>
      </c>
      <c r="D37" s="220"/>
      <c r="E37" s="220"/>
      <c r="F37" s="220"/>
      <c r="G37" s="220"/>
      <c r="H37" s="220"/>
      <c r="I37" s="220"/>
      <c r="J37" s="220"/>
      <c r="K37" s="220"/>
      <c r="L37" s="221"/>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ht="15.75">
      <c r="A38" s="68" t="s">
        <v>6</v>
      </c>
      <c r="B38" s="223"/>
      <c r="C38" s="220" t="s">
        <v>63</v>
      </c>
      <c r="D38" s="220"/>
      <c r="E38" s="220"/>
      <c r="F38" s="220"/>
      <c r="G38" s="220"/>
      <c r="H38" s="220"/>
      <c r="I38" s="220"/>
      <c r="J38" s="220"/>
      <c r="K38" s="220"/>
      <c r="L38" s="221"/>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ht="15.75">
      <c r="A39" s="68" t="s">
        <v>8</v>
      </c>
      <c r="B39" s="223"/>
      <c r="C39" s="220" t="s">
        <v>18</v>
      </c>
      <c r="D39" s="220"/>
      <c r="E39" s="220"/>
      <c r="F39" s="220"/>
      <c r="G39" s="220"/>
      <c r="H39" s="220"/>
      <c r="I39" s="220"/>
      <c r="J39" s="220"/>
      <c r="K39" s="220"/>
      <c r="L39" s="221"/>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ht="15.75">
      <c r="A40" s="68" t="s">
        <v>10</v>
      </c>
      <c r="B40" s="223"/>
      <c r="C40" s="220"/>
      <c r="D40" s="220"/>
      <c r="E40" s="220"/>
      <c r="F40" s="220"/>
      <c r="G40" s="220"/>
      <c r="H40" s="220"/>
      <c r="I40" s="220"/>
      <c r="J40" s="220"/>
      <c r="K40" s="220"/>
      <c r="L40" s="221"/>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ht="15.75">
      <c r="A41" s="68" t="s">
        <v>7</v>
      </c>
      <c r="B41" s="223"/>
      <c r="C41" s="220" t="s">
        <v>20</v>
      </c>
      <c r="D41" s="220"/>
      <c r="E41" s="220"/>
      <c r="F41" s="220"/>
      <c r="G41" s="220"/>
      <c r="H41" s="220"/>
      <c r="I41" s="220"/>
      <c r="J41" s="220"/>
      <c r="K41" s="220"/>
      <c r="L41" s="221"/>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ht="16.5" thickBot="1">
      <c r="A42" s="68" t="s">
        <v>11</v>
      </c>
      <c r="B42" s="224"/>
      <c r="C42" s="220" t="s">
        <v>64</v>
      </c>
      <c r="D42" s="220"/>
      <c r="E42" s="220"/>
      <c r="F42" s="220"/>
      <c r="G42" s="220"/>
      <c r="H42" s="220"/>
      <c r="I42" s="220"/>
      <c r="J42" s="220"/>
      <c r="K42" s="220"/>
      <c r="L42" s="221"/>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ht="16.5" thickBot="1">
      <c r="A43" s="225" t="s">
        <v>5</v>
      </c>
      <c r="B43" s="232">
        <f>SUM(B37:B42)</f>
        <v>0</v>
      </c>
      <c r="C43" s="220"/>
      <c r="D43" s="220"/>
      <c r="E43" s="220"/>
      <c r="F43" s="220"/>
      <c r="G43" s="220"/>
      <c r="H43" s="220"/>
      <c r="I43" s="220"/>
      <c r="J43" s="220"/>
      <c r="K43" s="220"/>
      <c r="L43" s="221"/>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ht="16.5" thickBot="1">
      <c r="A44" s="225" t="s">
        <v>155</v>
      </c>
      <c r="B44" s="227">
        <f>K35-B43</f>
        <v>0</v>
      </c>
      <c r="C44" s="220"/>
      <c r="D44" s="220"/>
      <c r="E44" s="220"/>
      <c r="F44" s="220"/>
      <c r="G44" s="220"/>
      <c r="H44" s="220"/>
      <c r="I44" s="220"/>
      <c r="J44" s="220"/>
      <c r="K44" s="220"/>
      <c r="L44" s="221"/>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ht="16.5" thickBot="1">
      <c r="A45" s="228" t="s">
        <v>34</v>
      </c>
      <c r="B45" s="229">
        <f>L35-B43</f>
        <v>0</v>
      </c>
      <c r="C45" s="230"/>
      <c r="D45" s="230"/>
      <c r="E45" s="230"/>
      <c r="F45" s="230"/>
      <c r="G45" s="230"/>
      <c r="H45" s="230"/>
      <c r="I45" s="230"/>
      <c r="J45" s="230"/>
      <c r="K45" s="230"/>
      <c r="L45" s="231"/>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ht="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ht="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7" ht="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1:37" ht="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1:37" ht="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1:37" ht="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1:37" ht="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7" ht="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1:37" ht="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1:37" ht="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1:37" ht="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1:37" ht="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1:37" ht="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ht="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1:37" ht="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1:37" ht="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row>
    <row r="62" spans="1:37" ht="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row>
    <row r="63" spans="1:37" ht="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1:37" ht="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1:37" ht="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row>
    <row r="66" spans="1:37" ht="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row>
    <row r="67" spans="1:37" ht="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row>
    <row r="68" spans="1:37" ht="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row>
    <row r="69" spans="1:37" ht="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row>
    <row r="70" spans="1:37" ht="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row>
    <row r="71" spans="1:37" ht="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row>
    <row r="72" spans="1:37" ht="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row>
    <row r="73" spans="1:37" ht="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row>
    <row r="74" spans="1:37" ht="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row>
    <row r="75" spans="1:37" ht="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row>
    <row r="76" spans="1:37" ht="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row>
    <row r="77" spans="1:37" ht="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row>
    <row r="78" spans="1:37" ht="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row>
    <row r="79" spans="1:37" ht="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row>
    <row r="80" spans="1:37" ht="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row>
    <row r="81" spans="1:37" ht="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ht="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83" spans="1:37" ht="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row>
    <row r="84" spans="1:37" ht="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row>
    <row r="85" spans="1:37" ht="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row>
    <row r="86" spans="1:37" ht="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1:37" ht="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row>
    <row r="88" spans="1:37" ht="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row>
    <row r="89" spans="1:37" ht="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row>
    <row r="90" spans="1:37" ht="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row>
    <row r="91" spans="1:37" ht="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row>
    <row r="92" spans="1:37" ht="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row>
    <row r="93" spans="1:37" ht="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row>
    <row r="94" spans="1:37" ht="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row>
    <row r="95" spans="1:37" ht="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row>
    <row r="96" spans="1:37" ht="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row>
    <row r="97" spans="1:37" ht="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row>
    <row r="98" spans="1:37" ht="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row>
    <row r="99" spans="1:37" ht="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row>
    <row r="100" spans="1:37" ht="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row>
    <row r="101" spans="1:37" ht="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row>
    <row r="102" spans="1:37" ht="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row>
    <row r="103" spans="1:37" ht="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row>
    <row r="104" spans="1:37" ht="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row>
    <row r="105" spans="1:37" ht="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row>
    <row r="106" spans="1:37" ht="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row>
    <row r="107" spans="1:37" ht="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row>
    <row r="108" spans="1:37" ht="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row>
    <row r="109" spans="1:37" ht="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row>
    <row r="110" spans="1:37" ht="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row>
    <row r="111" spans="1:37" ht="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row>
    <row r="112" spans="1:37" ht="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row>
    <row r="113" spans="1:37" ht="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row>
    <row r="114" spans="1:37" ht="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row>
    <row r="115" spans="1:37" ht="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J115"/>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37.57421875" style="0" bestFit="1" customWidth="1"/>
    <col min="2" max="10" width="17.7109375" style="0" customWidth="1"/>
  </cols>
  <sheetData>
    <row r="1" spans="1:36" ht="15.75">
      <c r="A1" s="43" t="s">
        <v>82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6" ht="21.75" thickBot="1">
      <c r="A2" s="19" t="s">
        <v>154</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row>
    <row r="3" spans="1:36" ht="16.5" thickBot="1">
      <c r="A3" s="6"/>
      <c r="B3" s="6"/>
      <c r="C3" s="6"/>
      <c r="D3" s="6"/>
      <c r="E3" s="6"/>
      <c r="F3" s="236" t="s">
        <v>12</v>
      </c>
      <c r="G3" s="38"/>
      <c r="H3" s="39"/>
      <c r="I3" s="4"/>
      <c r="J3" s="6"/>
      <c r="K3" s="6"/>
      <c r="L3" s="6"/>
      <c r="M3" s="6"/>
      <c r="N3" s="6"/>
      <c r="O3" s="6"/>
      <c r="P3" s="6"/>
      <c r="Q3" s="6"/>
      <c r="R3" s="6"/>
      <c r="S3" s="6"/>
      <c r="T3" s="6"/>
      <c r="U3" s="6"/>
      <c r="V3" s="6"/>
      <c r="W3" s="6"/>
      <c r="X3" s="6"/>
      <c r="Y3" s="6"/>
      <c r="Z3" s="6"/>
      <c r="AA3" s="6"/>
      <c r="AB3" s="6"/>
      <c r="AC3" s="6"/>
      <c r="AD3" s="6"/>
      <c r="AE3" s="6"/>
      <c r="AF3" s="6"/>
      <c r="AG3" s="6"/>
      <c r="AH3" s="6"/>
      <c r="AI3" s="6"/>
      <c r="AJ3" s="6"/>
    </row>
    <row r="4" spans="1:35" s="1" customFormat="1" ht="68.25" thickBot="1">
      <c r="A4" s="56" t="s">
        <v>113</v>
      </c>
      <c r="B4" s="122" t="s">
        <v>1</v>
      </c>
      <c r="C4" s="123" t="s">
        <v>2</v>
      </c>
      <c r="D4" s="123" t="s">
        <v>3</v>
      </c>
      <c r="E4" s="124" t="s">
        <v>4</v>
      </c>
      <c r="F4" s="125" t="s">
        <v>198</v>
      </c>
      <c r="G4" s="123" t="s">
        <v>196</v>
      </c>
      <c r="H4" s="126" t="s">
        <v>195</v>
      </c>
      <c r="I4" s="122" t="s">
        <v>13</v>
      </c>
      <c r="J4" s="126" t="s">
        <v>14</v>
      </c>
      <c r="K4" s="4"/>
      <c r="L4" s="4"/>
      <c r="M4" s="4"/>
      <c r="N4" s="4"/>
      <c r="O4" s="4"/>
      <c r="P4" s="4"/>
      <c r="Q4" s="4"/>
      <c r="R4" s="4"/>
      <c r="S4" s="4"/>
      <c r="T4" s="4"/>
      <c r="U4" s="4"/>
      <c r="V4" s="4"/>
      <c r="W4" s="4"/>
      <c r="X4" s="4"/>
      <c r="Y4" s="4"/>
      <c r="Z4" s="4"/>
      <c r="AA4" s="4"/>
      <c r="AB4" s="4"/>
      <c r="AC4" s="4"/>
      <c r="AD4" s="4"/>
      <c r="AE4" s="4"/>
      <c r="AF4" s="4"/>
      <c r="AG4" s="4"/>
      <c r="AH4" s="4"/>
      <c r="AI4" s="4"/>
    </row>
    <row r="5" spans="1:35" ht="15.75">
      <c r="A5" s="189" t="str">
        <f>Products!A5</f>
        <v>a</v>
      </c>
      <c r="B5" s="190"/>
      <c r="C5" s="191"/>
      <c r="D5" s="130"/>
      <c r="E5" s="192">
        <f>D5*C5</f>
        <v>0</v>
      </c>
      <c r="F5" s="193"/>
      <c r="G5" s="130"/>
      <c r="H5" s="166"/>
      <c r="I5" s="194">
        <f>(D5-F5-G5)*C5</f>
        <v>0</v>
      </c>
      <c r="J5" s="195">
        <f aca="true" t="shared" si="0" ref="J5:J34">(D5-G5-H5)*C5</f>
        <v>0</v>
      </c>
      <c r="K5" s="6"/>
      <c r="L5" s="6"/>
      <c r="M5" s="6"/>
      <c r="N5" s="6"/>
      <c r="O5" s="6"/>
      <c r="P5" s="6"/>
      <c r="Q5" s="6"/>
      <c r="R5" s="6"/>
      <c r="S5" s="6"/>
      <c r="T5" s="6"/>
      <c r="U5" s="6"/>
      <c r="V5" s="6"/>
      <c r="W5" s="6"/>
      <c r="X5" s="6"/>
      <c r="Y5" s="6"/>
      <c r="Z5" s="6"/>
      <c r="AA5" s="6"/>
      <c r="AB5" s="6"/>
      <c r="AC5" s="6"/>
      <c r="AD5" s="6"/>
      <c r="AE5" s="6"/>
      <c r="AF5" s="6"/>
      <c r="AG5" s="6"/>
      <c r="AH5" s="6"/>
      <c r="AI5" s="6"/>
    </row>
    <row r="6" spans="1:35" ht="15.75">
      <c r="A6" s="189" t="str">
        <f>Products!A6</f>
        <v>b</v>
      </c>
      <c r="B6" s="196"/>
      <c r="C6" s="197"/>
      <c r="D6" s="139"/>
      <c r="E6" s="198">
        <f aca="true" t="shared" si="1" ref="E6:E34">D6*C6</f>
        <v>0</v>
      </c>
      <c r="F6" s="199"/>
      <c r="G6" s="139"/>
      <c r="H6" s="171"/>
      <c r="I6" s="200">
        <f aca="true" t="shared" si="2" ref="I6:I34">(D6-F6-G6)*C6</f>
        <v>0</v>
      </c>
      <c r="J6" s="201">
        <f t="shared" si="0"/>
        <v>0</v>
      </c>
      <c r="K6" s="6"/>
      <c r="L6" s="6"/>
      <c r="M6" s="6"/>
      <c r="N6" s="6"/>
      <c r="O6" s="6"/>
      <c r="P6" s="6"/>
      <c r="Q6" s="6"/>
      <c r="R6" s="6"/>
      <c r="S6" s="6"/>
      <c r="T6" s="6"/>
      <c r="U6" s="6"/>
      <c r="V6" s="6"/>
      <c r="W6" s="6"/>
      <c r="X6" s="6"/>
      <c r="Y6" s="6"/>
      <c r="Z6" s="6"/>
      <c r="AA6" s="6"/>
      <c r="AB6" s="6"/>
      <c r="AC6" s="6"/>
      <c r="AD6" s="6"/>
      <c r="AE6" s="6"/>
      <c r="AF6" s="6"/>
      <c r="AG6" s="6"/>
      <c r="AH6" s="6"/>
      <c r="AI6" s="6"/>
    </row>
    <row r="7" spans="1:35" ht="15.75">
      <c r="A7" s="189" t="str">
        <f>Products!A7</f>
        <v>c</v>
      </c>
      <c r="B7" s="196"/>
      <c r="C7" s="197"/>
      <c r="D7" s="139"/>
      <c r="E7" s="198">
        <f t="shared" si="1"/>
        <v>0</v>
      </c>
      <c r="F7" s="199"/>
      <c r="G7" s="139"/>
      <c r="H7" s="171"/>
      <c r="I7" s="200">
        <f t="shared" si="2"/>
        <v>0</v>
      </c>
      <c r="J7" s="201">
        <f t="shared" si="0"/>
        <v>0</v>
      </c>
      <c r="K7" s="6"/>
      <c r="L7" s="6"/>
      <c r="M7" s="6"/>
      <c r="N7" s="6"/>
      <c r="O7" s="6"/>
      <c r="P7" s="6"/>
      <c r="Q7" s="6"/>
      <c r="R7" s="6"/>
      <c r="S7" s="6"/>
      <c r="T7" s="6"/>
      <c r="U7" s="6"/>
      <c r="V7" s="6"/>
      <c r="W7" s="6"/>
      <c r="X7" s="6"/>
      <c r="Y7" s="6"/>
      <c r="Z7" s="6"/>
      <c r="AA7" s="6"/>
      <c r="AB7" s="6"/>
      <c r="AC7" s="6"/>
      <c r="AD7" s="6"/>
      <c r="AE7" s="6"/>
      <c r="AF7" s="6"/>
      <c r="AG7" s="6"/>
      <c r="AH7" s="6"/>
      <c r="AI7" s="6"/>
    </row>
    <row r="8" spans="1:35" ht="15.75">
      <c r="A8" s="189" t="str">
        <f>Products!A8</f>
        <v>d</v>
      </c>
      <c r="B8" s="196"/>
      <c r="C8" s="197"/>
      <c r="D8" s="139"/>
      <c r="E8" s="198">
        <f t="shared" si="1"/>
        <v>0</v>
      </c>
      <c r="F8" s="199"/>
      <c r="G8" s="139"/>
      <c r="H8" s="171"/>
      <c r="I8" s="200">
        <f t="shared" si="2"/>
        <v>0</v>
      </c>
      <c r="J8" s="201">
        <f t="shared" si="0"/>
        <v>0</v>
      </c>
      <c r="K8" s="6"/>
      <c r="L8" s="6"/>
      <c r="M8" s="6"/>
      <c r="N8" s="6"/>
      <c r="O8" s="6"/>
      <c r="P8" s="6"/>
      <c r="Q8" s="6"/>
      <c r="R8" s="6"/>
      <c r="S8" s="6"/>
      <c r="T8" s="6"/>
      <c r="U8" s="6"/>
      <c r="V8" s="6"/>
      <c r="W8" s="6"/>
      <c r="X8" s="6"/>
      <c r="Y8" s="6"/>
      <c r="Z8" s="6"/>
      <c r="AA8" s="6"/>
      <c r="AB8" s="6"/>
      <c r="AC8" s="6"/>
      <c r="AD8" s="6"/>
      <c r="AE8" s="6"/>
      <c r="AF8" s="6"/>
      <c r="AG8" s="6"/>
      <c r="AH8" s="6"/>
      <c r="AI8" s="6"/>
    </row>
    <row r="9" spans="1:35" ht="15.75">
      <c r="A9" s="189" t="str">
        <f>Products!A9</f>
        <v>e</v>
      </c>
      <c r="B9" s="196"/>
      <c r="C9" s="197"/>
      <c r="D9" s="139"/>
      <c r="E9" s="198">
        <f t="shared" si="1"/>
        <v>0</v>
      </c>
      <c r="F9" s="199"/>
      <c r="G9" s="139"/>
      <c r="H9" s="171"/>
      <c r="I9" s="200">
        <f t="shared" si="2"/>
        <v>0</v>
      </c>
      <c r="J9" s="201">
        <f t="shared" si="0"/>
        <v>0</v>
      </c>
      <c r="K9" s="6"/>
      <c r="L9" s="6"/>
      <c r="M9" s="6"/>
      <c r="N9" s="6"/>
      <c r="O9" s="6"/>
      <c r="P9" s="6"/>
      <c r="Q9" s="6"/>
      <c r="R9" s="6"/>
      <c r="S9" s="6"/>
      <c r="T9" s="6"/>
      <c r="U9" s="6"/>
      <c r="V9" s="6"/>
      <c r="W9" s="6"/>
      <c r="X9" s="6"/>
      <c r="Y9" s="6"/>
      <c r="Z9" s="6"/>
      <c r="AA9" s="6"/>
      <c r="AB9" s="6"/>
      <c r="AC9" s="6"/>
      <c r="AD9" s="6"/>
      <c r="AE9" s="6"/>
      <c r="AF9" s="6"/>
      <c r="AG9" s="6"/>
      <c r="AH9" s="6"/>
      <c r="AI9" s="6"/>
    </row>
    <row r="10" spans="1:35" ht="15.75">
      <c r="A10" s="189" t="str">
        <f>Products!A10</f>
        <v>f</v>
      </c>
      <c r="B10" s="196"/>
      <c r="C10" s="197"/>
      <c r="D10" s="139"/>
      <c r="E10" s="198">
        <f t="shared" si="1"/>
        <v>0</v>
      </c>
      <c r="F10" s="199"/>
      <c r="G10" s="139"/>
      <c r="H10" s="171"/>
      <c r="I10" s="200">
        <f t="shared" si="2"/>
        <v>0</v>
      </c>
      <c r="J10" s="201">
        <f t="shared" si="0"/>
        <v>0</v>
      </c>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ht="15.75">
      <c r="A11" s="189" t="str">
        <f>Products!A11</f>
        <v>g</v>
      </c>
      <c r="B11" s="196"/>
      <c r="C11" s="197"/>
      <c r="D11" s="139"/>
      <c r="E11" s="198">
        <f t="shared" si="1"/>
        <v>0</v>
      </c>
      <c r="F11" s="199"/>
      <c r="G11" s="139"/>
      <c r="H11" s="171"/>
      <c r="I11" s="200">
        <f t="shared" si="2"/>
        <v>0</v>
      </c>
      <c r="J11" s="201">
        <f t="shared" si="0"/>
        <v>0</v>
      </c>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ht="15.75">
      <c r="A12" s="189" t="str">
        <f>Products!A12</f>
        <v>h</v>
      </c>
      <c r="B12" s="196"/>
      <c r="C12" s="197"/>
      <c r="D12" s="139"/>
      <c r="E12" s="198">
        <f t="shared" si="1"/>
        <v>0</v>
      </c>
      <c r="F12" s="199"/>
      <c r="G12" s="139"/>
      <c r="H12" s="171"/>
      <c r="I12" s="200">
        <f t="shared" si="2"/>
        <v>0</v>
      </c>
      <c r="J12" s="201">
        <f t="shared" si="0"/>
        <v>0</v>
      </c>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ht="15.75">
      <c r="A13" s="189" t="str">
        <f>Products!A13</f>
        <v>i</v>
      </c>
      <c r="B13" s="196"/>
      <c r="C13" s="197"/>
      <c r="D13" s="139"/>
      <c r="E13" s="198">
        <f t="shared" si="1"/>
        <v>0</v>
      </c>
      <c r="F13" s="199"/>
      <c r="G13" s="139"/>
      <c r="H13" s="171"/>
      <c r="I13" s="200">
        <f t="shared" si="2"/>
        <v>0</v>
      </c>
      <c r="J13" s="201">
        <f t="shared" si="0"/>
        <v>0</v>
      </c>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5.75">
      <c r="A14" s="189" t="str">
        <f>Products!A14</f>
        <v>j</v>
      </c>
      <c r="B14" s="196"/>
      <c r="C14" s="197"/>
      <c r="D14" s="139"/>
      <c r="E14" s="198">
        <f t="shared" si="1"/>
        <v>0</v>
      </c>
      <c r="F14" s="199"/>
      <c r="G14" s="139"/>
      <c r="H14" s="171"/>
      <c r="I14" s="200">
        <f t="shared" si="2"/>
        <v>0</v>
      </c>
      <c r="J14" s="201">
        <f t="shared" si="0"/>
        <v>0</v>
      </c>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5.75">
      <c r="A15" s="189" t="str">
        <f>Products!A15</f>
        <v>k</v>
      </c>
      <c r="B15" s="196"/>
      <c r="C15" s="197"/>
      <c r="D15" s="139"/>
      <c r="E15" s="198">
        <f t="shared" si="1"/>
        <v>0</v>
      </c>
      <c r="F15" s="199"/>
      <c r="G15" s="139"/>
      <c r="H15" s="171"/>
      <c r="I15" s="200">
        <f t="shared" si="2"/>
        <v>0</v>
      </c>
      <c r="J15" s="201">
        <f t="shared" si="0"/>
        <v>0</v>
      </c>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5.75">
      <c r="A16" s="189" t="str">
        <f>Products!A16</f>
        <v>l</v>
      </c>
      <c r="B16" s="196"/>
      <c r="C16" s="197"/>
      <c r="D16" s="139"/>
      <c r="E16" s="198">
        <f t="shared" si="1"/>
        <v>0</v>
      </c>
      <c r="F16" s="199"/>
      <c r="G16" s="139"/>
      <c r="H16" s="171"/>
      <c r="I16" s="200">
        <f t="shared" si="2"/>
        <v>0</v>
      </c>
      <c r="J16" s="201">
        <f t="shared" si="0"/>
        <v>0</v>
      </c>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5.75">
      <c r="A17" s="189" t="str">
        <f>Products!A17</f>
        <v>m</v>
      </c>
      <c r="B17" s="196"/>
      <c r="C17" s="197"/>
      <c r="D17" s="139"/>
      <c r="E17" s="198">
        <f t="shared" si="1"/>
        <v>0</v>
      </c>
      <c r="F17" s="199"/>
      <c r="G17" s="139"/>
      <c r="H17" s="171"/>
      <c r="I17" s="200">
        <f t="shared" si="2"/>
        <v>0</v>
      </c>
      <c r="J17" s="201">
        <f t="shared" si="0"/>
        <v>0</v>
      </c>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5.75">
      <c r="A18" s="189" t="str">
        <f>Products!A18</f>
        <v>n</v>
      </c>
      <c r="B18" s="196"/>
      <c r="C18" s="197"/>
      <c r="D18" s="139"/>
      <c r="E18" s="198">
        <f t="shared" si="1"/>
        <v>0</v>
      </c>
      <c r="F18" s="199"/>
      <c r="G18" s="139"/>
      <c r="H18" s="171"/>
      <c r="I18" s="200">
        <f t="shared" si="2"/>
        <v>0</v>
      </c>
      <c r="J18" s="201">
        <f t="shared" si="0"/>
        <v>0</v>
      </c>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5.75">
      <c r="A19" s="189" t="str">
        <f>Products!A19</f>
        <v>o</v>
      </c>
      <c r="B19" s="202"/>
      <c r="C19" s="203"/>
      <c r="D19" s="148"/>
      <c r="E19" s="198">
        <f t="shared" si="1"/>
        <v>0</v>
      </c>
      <c r="F19" s="199"/>
      <c r="G19" s="139"/>
      <c r="H19" s="171"/>
      <c r="I19" s="200">
        <f t="shared" si="2"/>
        <v>0</v>
      </c>
      <c r="J19" s="201">
        <f t="shared" si="0"/>
        <v>0</v>
      </c>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5.75">
      <c r="A20" s="189" t="str">
        <f>Products!A20</f>
        <v>p</v>
      </c>
      <c r="B20" s="202"/>
      <c r="C20" s="203"/>
      <c r="D20" s="148"/>
      <c r="E20" s="198">
        <f t="shared" si="1"/>
        <v>0</v>
      </c>
      <c r="F20" s="199"/>
      <c r="G20" s="139"/>
      <c r="H20" s="171"/>
      <c r="I20" s="200">
        <f t="shared" si="2"/>
        <v>0</v>
      </c>
      <c r="J20" s="201">
        <f t="shared" si="0"/>
        <v>0</v>
      </c>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5.75">
      <c r="A21" s="189" t="str">
        <f>Products!A21</f>
        <v>q</v>
      </c>
      <c r="B21" s="202"/>
      <c r="C21" s="203"/>
      <c r="D21" s="148"/>
      <c r="E21" s="198">
        <f t="shared" si="1"/>
        <v>0</v>
      </c>
      <c r="F21" s="199"/>
      <c r="G21" s="139"/>
      <c r="H21" s="171"/>
      <c r="I21" s="200">
        <f t="shared" si="2"/>
        <v>0</v>
      </c>
      <c r="J21" s="201">
        <f t="shared" si="0"/>
        <v>0</v>
      </c>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75">
      <c r="A22" s="189" t="str">
        <f>Products!A22</f>
        <v>r</v>
      </c>
      <c r="B22" s="202"/>
      <c r="C22" s="203"/>
      <c r="D22" s="148"/>
      <c r="E22" s="198">
        <f t="shared" si="1"/>
        <v>0</v>
      </c>
      <c r="F22" s="199"/>
      <c r="G22" s="139"/>
      <c r="H22" s="171"/>
      <c r="I22" s="200">
        <f t="shared" si="2"/>
        <v>0</v>
      </c>
      <c r="J22" s="201">
        <f t="shared" si="0"/>
        <v>0</v>
      </c>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75">
      <c r="A23" s="189" t="str">
        <f>Products!A23</f>
        <v>s</v>
      </c>
      <c r="B23" s="202"/>
      <c r="C23" s="203"/>
      <c r="D23" s="148"/>
      <c r="E23" s="198">
        <f t="shared" si="1"/>
        <v>0</v>
      </c>
      <c r="F23" s="199"/>
      <c r="G23" s="139"/>
      <c r="H23" s="171"/>
      <c r="I23" s="200">
        <f t="shared" si="2"/>
        <v>0</v>
      </c>
      <c r="J23" s="201">
        <f t="shared" si="0"/>
        <v>0</v>
      </c>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ht="15.75">
      <c r="A24" s="189" t="str">
        <f>Products!A24</f>
        <v>t</v>
      </c>
      <c r="B24" s="202"/>
      <c r="C24" s="203"/>
      <c r="D24" s="148"/>
      <c r="E24" s="198">
        <f t="shared" si="1"/>
        <v>0</v>
      </c>
      <c r="F24" s="199"/>
      <c r="G24" s="139"/>
      <c r="H24" s="171"/>
      <c r="I24" s="200">
        <f t="shared" si="2"/>
        <v>0</v>
      </c>
      <c r="J24" s="201">
        <f t="shared" si="0"/>
        <v>0</v>
      </c>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15.75">
      <c r="A25" s="189" t="str">
        <f>Products!A25</f>
        <v>u</v>
      </c>
      <c r="B25" s="202"/>
      <c r="C25" s="203"/>
      <c r="D25" s="148"/>
      <c r="E25" s="198">
        <f t="shared" si="1"/>
        <v>0</v>
      </c>
      <c r="F25" s="199"/>
      <c r="G25" s="139"/>
      <c r="H25" s="171"/>
      <c r="I25" s="200">
        <f t="shared" si="2"/>
        <v>0</v>
      </c>
      <c r="J25" s="201">
        <f t="shared" si="0"/>
        <v>0</v>
      </c>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ht="15.75">
      <c r="A26" s="189" t="str">
        <f>Products!A26</f>
        <v>v</v>
      </c>
      <c r="B26" s="202"/>
      <c r="C26" s="203"/>
      <c r="D26" s="148"/>
      <c r="E26" s="198">
        <f t="shared" si="1"/>
        <v>0</v>
      </c>
      <c r="F26" s="199"/>
      <c r="G26" s="139"/>
      <c r="H26" s="171"/>
      <c r="I26" s="200">
        <f t="shared" si="2"/>
        <v>0</v>
      </c>
      <c r="J26" s="201">
        <f t="shared" si="0"/>
        <v>0</v>
      </c>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ht="15.75">
      <c r="A27" s="189" t="str">
        <f>Products!A27</f>
        <v>w</v>
      </c>
      <c r="B27" s="202"/>
      <c r="C27" s="203"/>
      <c r="D27" s="148"/>
      <c r="E27" s="198">
        <f t="shared" si="1"/>
        <v>0</v>
      </c>
      <c r="F27" s="199"/>
      <c r="G27" s="139"/>
      <c r="H27" s="171"/>
      <c r="I27" s="200">
        <f t="shared" si="2"/>
        <v>0</v>
      </c>
      <c r="J27" s="201">
        <f t="shared" si="0"/>
        <v>0</v>
      </c>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ht="15.75">
      <c r="A28" s="189" t="str">
        <f>Products!A28</f>
        <v>x</v>
      </c>
      <c r="B28" s="202"/>
      <c r="C28" s="203"/>
      <c r="D28" s="148"/>
      <c r="E28" s="198">
        <f t="shared" si="1"/>
        <v>0</v>
      </c>
      <c r="F28" s="199"/>
      <c r="G28" s="139"/>
      <c r="H28" s="171"/>
      <c r="I28" s="200">
        <f t="shared" si="2"/>
        <v>0</v>
      </c>
      <c r="J28" s="201">
        <f t="shared" si="0"/>
        <v>0</v>
      </c>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15.75">
      <c r="A29" s="189" t="str">
        <f>Products!A29</f>
        <v>y</v>
      </c>
      <c r="B29" s="202"/>
      <c r="C29" s="203"/>
      <c r="D29" s="148"/>
      <c r="E29" s="198">
        <f t="shared" si="1"/>
        <v>0</v>
      </c>
      <c r="F29" s="199"/>
      <c r="G29" s="139"/>
      <c r="H29" s="171"/>
      <c r="I29" s="200">
        <f t="shared" si="2"/>
        <v>0</v>
      </c>
      <c r="J29" s="201">
        <f t="shared" si="0"/>
        <v>0</v>
      </c>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15.75">
      <c r="A30" s="189" t="str">
        <f>Products!A30</f>
        <v>z</v>
      </c>
      <c r="B30" s="202"/>
      <c r="C30" s="203"/>
      <c r="D30" s="148"/>
      <c r="E30" s="198">
        <f t="shared" si="1"/>
        <v>0</v>
      </c>
      <c r="F30" s="199"/>
      <c r="G30" s="139"/>
      <c r="H30" s="171"/>
      <c r="I30" s="200">
        <f t="shared" si="2"/>
        <v>0</v>
      </c>
      <c r="J30" s="201">
        <f t="shared" si="0"/>
        <v>0</v>
      </c>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ht="15.75">
      <c r="A31" s="189" t="str">
        <f>Products!A31</f>
        <v>aa</v>
      </c>
      <c r="B31" s="202"/>
      <c r="C31" s="203"/>
      <c r="D31" s="148"/>
      <c r="E31" s="198">
        <f t="shared" si="1"/>
        <v>0</v>
      </c>
      <c r="F31" s="199"/>
      <c r="G31" s="139"/>
      <c r="H31" s="171"/>
      <c r="I31" s="200">
        <f t="shared" si="2"/>
        <v>0</v>
      </c>
      <c r="J31" s="201">
        <f t="shared" si="0"/>
        <v>0</v>
      </c>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ht="15.75">
      <c r="A32" s="189" t="str">
        <f>Products!A32</f>
        <v>ab</v>
      </c>
      <c r="B32" s="202"/>
      <c r="C32" s="203"/>
      <c r="D32" s="148"/>
      <c r="E32" s="198">
        <f t="shared" si="1"/>
        <v>0</v>
      </c>
      <c r="F32" s="199"/>
      <c r="G32" s="139"/>
      <c r="H32" s="171"/>
      <c r="I32" s="200">
        <f t="shared" si="2"/>
        <v>0</v>
      </c>
      <c r="J32" s="201">
        <f t="shared" si="0"/>
        <v>0</v>
      </c>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ht="15.75">
      <c r="A33" s="189" t="str">
        <f>Products!A33</f>
        <v>ac</v>
      </c>
      <c r="B33" s="202"/>
      <c r="C33" s="203"/>
      <c r="D33" s="148"/>
      <c r="E33" s="198">
        <f t="shared" si="1"/>
        <v>0</v>
      </c>
      <c r="F33" s="199"/>
      <c r="G33" s="139"/>
      <c r="H33" s="171"/>
      <c r="I33" s="200">
        <f t="shared" si="2"/>
        <v>0</v>
      </c>
      <c r="J33" s="201">
        <f t="shared" si="0"/>
        <v>0</v>
      </c>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ht="16.5" thickBot="1">
      <c r="A34" s="189" t="str">
        <f>Products!A34</f>
        <v>ad</v>
      </c>
      <c r="B34" s="204"/>
      <c r="C34" s="205"/>
      <c r="D34" s="206"/>
      <c r="E34" s="207">
        <f t="shared" si="1"/>
        <v>0</v>
      </c>
      <c r="F34" s="208"/>
      <c r="G34" s="206"/>
      <c r="H34" s="209"/>
      <c r="I34" s="210">
        <f t="shared" si="2"/>
        <v>0</v>
      </c>
      <c r="J34" s="211">
        <f t="shared" si="0"/>
        <v>0</v>
      </c>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s="2" customFormat="1" ht="16.5" thickBot="1">
      <c r="A35" s="212" t="s">
        <v>5</v>
      </c>
      <c r="B35" s="213"/>
      <c r="C35" s="214"/>
      <c r="D35" s="215"/>
      <c r="E35" s="119">
        <f>SUM(E5:E34)</f>
        <v>0</v>
      </c>
      <c r="F35" s="216"/>
      <c r="G35" s="216"/>
      <c r="H35" s="216"/>
      <c r="I35" s="119">
        <f>SUM(I5:I34)</f>
        <v>0</v>
      </c>
      <c r="J35" s="217">
        <f>SUM(J5:J34)</f>
        <v>0</v>
      </c>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row>
    <row r="36" spans="1:35" ht="16.5" thickBot="1">
      <c r="A36" s="218" t="s">
        <v>15</v>
      </c>
      <c r="B36" s="219"/>
      <c r="C36" s="220"/>
      <c r="D36" s="220"/>
      <c r="E36" s="220"/>
      <c r="F36" s="220"/>
      <c r="G36" s="220"/>
      <c r="H36" s="220"/>
      <c r="I36" s="220"/>
      <c r="J36" s="221"/>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ht="15.75">
      <c r="A37" s="68" t="s">
        <v>9</v>
      </c>
      <c r="B37" s="222"/>
      <c r="C37" s="220" t="s">
        <v>148</v>
      </c>
      <c r="D37" s="220"/>
      <c r="E37" s="220"/>
      <c r="F37" s="220"/>
      <c r="G37" s="220"/>
      <c r="H37" s="220"/>
      <c r="I37" s="220"/>
      <c r="J37" s="221"/>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ht="15.75">
      <c r="A38" s="68" t="s">
        <v>6</v>
      </c>
      <c r="B38" s="223"/>
      <c r="C38" s="220" t="s">
        <v>56</v>
      </c>
      <c r="D38" s="220"/>
      <c r="E38" s="220"/>
      <c r="F38" s="220"/>
      <c r="G38" s="220"/>
      <c r="H38" s="220"/>
      <c r="I38" s="220"/>
      <c r="J38" s="221"/>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ht="15.75">
      <c r="A39" s="68" t="s">
        <v>8</v>
      </c>
      <c r="B39" s="223"/>
      <c r="C39" s="220" t="s">
        <v>57</v>
      </c>
      <c r="D39" s="220"/>
      <c r="E39" s="220"/>
      <c r="F39" s="220"/>
      <c r="G39" s="220"/>
      <c r="H39" s="220"/>
      <c r="I39" s="220"/>
      <c r="J39" s="221"/>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ht="15.75">
      <c r="A40" s="68" t="s">
        <v>10</v>
      </c>
      <c r="B40" s="223"/>
      <c r="C40" s="220" t="s">
        <v>19</v>
      </c>
      <c r="D40" s="220"/>
      <c r="E40" s="220"/>
      <c r="F40" s="220"/>
      <c r="G40" s="220"/>
      <c r="H40" s="220"/>
      <c r="I40" s="220"/>
      <c r="J40" s="221"/>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ht="15.75">
      <c r="A41" s="68" t="s">
        <v>7</v>
      </c>
      <c r="B41" s="223"/>
      <c r="C41" s="220" t="s">
        <v>59</v>
      </c>
      <c r="D41" s="220"/>
      <c r="E41" s="220"/>
      <c r="F41" s="220"/>
      <c r="G41" s="220"/>
      <c r="H41" s="220"/>
      <c r="I41" s="220"/>
      <c r="J41" s="221"/>
      <c r="K41" s="6"/>
      <c r="L41" s="6"/>
      <c r="M41" s="6"/>
      <c r="N41" s="6"/>
      <c r="O41" s="6"/>
      <c r="P41" s="6"/>
      <c r="Q41" s="6"/>
      <c r="R41" s="6"/>
      <c r="S41" s="6"/>
      <c r="T41" s="6"/>
      <c r="U41" s="6"/>
      <c r="V41" s="6"/>
      <c r="W41" s="6"/>
      <c r="X41" s="6"/>
      <c r="Y41" s="6"/>
      <c r="Z41" s="6"/>
      <c r="AA41" s="6"/>
      <c r="AB41" s="6"/>
      <c r="AC41" s="6"/>
      <c r="AD41" s="6"/>
      <c r="AE41" s="6"/>
      <c r="AF41" s="6"/>
      <c r="AG41" s="6"/>
      <c r="AH41" s="6"/>
      <c r="AI41" s="6"/>
    </row>
    <row r="42" spans="1:35" ht="16.5" thickBot="1">
      <c r="A42" s="68" t="s">
        <v>11</v>
      </c>
      <c r="B42" s="224"/>
      <c r="C42" s="220" t="s">
        <v>58</v>
      </c>
      <c r="D42" s="220"/>
      <c r="E42" s="220"/>
      <c r="F42" s="220"/>
      <c r="G42" s="220"/>
      <c r="H42" s="220"/>
      <c r="I42" s="220"/>
      <c r="J42" s="221"/>
      <c r="K42" s="6"/>
      <c r="L42" s="6"/>
      <c r="M42" s="6"/>
      <c r="N42" s="6"/>
      <c r="O42" s="6"/>
      <c r="P42" s="6"/>
      <c r="Q42" s="6"/>
      <c r="R42" s="6"/>
      <c r="S42" s="6"/>
      <c r="T42" s="6"/>
      <c r="U42" s="6"/>
      <c r="V42" s="6"/>
      <c r="W42" s="6"/>
      <c r="X42" s="6"/>
      <c r="Y42" s="6"/>
      <c r="Z42" s="6"/>
      <c r="AA42" s="6"/>
      <c r="AB42" s="6"/>
      <c r="AC42" s="6"/>
      <c r="AD42" s="6"/>
      <c r="AE42" s="6"/>
      <c r="AF42" s="6"/>
      <c r="AG42" s="6"/>
      <c r="AH42" s="6"/>
      <c r="AI42" s="6"/>
    </row>
    <row r="43" spans="1:35" ht="16.5" thickBot="1">
      <c r="A43" s="225" t="s">
        <v>5</v>
      </c>
      <c r="B43" s="232">
        <f>SUM(B37:B42)</f>
        <v>0</v>
      </c>
      <c r="C43" s="220"/>
      <c r="D43" s="220"/>
      <c r="E43" s="220"/>
      <c r="F43" s="220"/>
      <c r="G43" s="220"/>
      <c r="H43" s="220"/>
      <c r="I43" s="220"/>
      <c r="J43" s="221"/>
      <c r="K43" s="6"/>
      <c r="L43" s="6"/>
      <c r="M43" s="6"/>
      <c r="N43" s="6"/>
      <c r="O43" s="6"/>
      <c r="P43" s="6"/>
      <c r="Q43" s="6"/>
      <c r="R43" s="6"/>
      <c r="S43" s="6"/>
      <c r="T43" s="6"/>
      <c r="U43" s="6"/>
      <c r="V43" s="6"/>
      <c r="W43" s="6"/>
      <c r="X43" s="6"/>
      <c r="Y43" s="6"/>
      <c r="Z43" s="6"/>
      <c r="AA43" s="6"/>
      <c r="AB43" s="6"/>
      <c r="AC43" s="6"/>
      <c r="AD43" s="6"/>
      <c r="AE43" s="6"/>
      <c r="AF43" s="6"/>
      <c r="AG43" s="6"/>
      <c r="AH43" s="6"/>
      <c r="AI43" s="6"/>
    </row>
    <row r="44" spans="1:35" ht="16.5" thickBot="1">
      <c r="A44" s="225" t="s">
        <v>155</v>
      </c>
      <c r="B44" s="227">
        <f>I35-B43</f>
        <v>0</v>
      </c>
      <c r="C44" s="220"/>
      <c r="D44" s="220"/>
      <c r="E44" s="220"/>
      <c r="F44" s="220"/>
      <c r="G44" s="220"/>
      <c r="H44" s="220"/>
      <c r="I44" s="220"/>
      <c r="J44" s="221"/>
      <c r="K44" s="6"/>
      <c r="L44" s="6"/>
      <c r="M44" s="6"/>
      <c r="N44" s="6"/>
      <c r="O44" s="6"/>
      <c r="P44" s="6"/>
      <c r="Q44" s="6"/>
      <c r="R44" s="6"/>
      <c r="S44" s="6"/>
      <c r="T44" s="6"/>
      <c r="U44" s="6"/>
      <c r="V44" s="6"/>
      <c r="W44" s="6"/>
      <c r="X44" s="6"/>
      <c r="Y44" s="6"/>
      <c r="Z44" s="6"/>
      <c r="AA44" s="6"/>
      <c r="AB44" s="6"/>
      <c r="AC44" s="6"/>
      <c r="AD44" s="6"/>
      <c r="AE44" s="6"/>
      <c r="AF44" s="6"/>
      <c r="AG44" s="6"/>
      <c r="AH44" s="6"/>
      <c r="AI44" s="6"/>
    </row>
    <row r="45" spans="1:35" ht="16.5" thickBot="1">
      <c r="A45" s="228" t="s">
        <v>34</v>
      </c>
      <c r="B45" s="229">
        <f>J35-B43</f>
        <v>0</v>
      </c>
      <c r="C45" s="230"/>
      <c r="D45" s="230"/>
      <c r="E45" s="230"/>
      <c r="F45" s="230"/>
      <c r="G45" s="230"/>
      <c r="H45" s="230"/>
      <c r="I45" s="230"/>
      <c r="J45" s="231"/>
      <c r="K45" s="6"/>
      <c r="L45" s="6"/>
      <c r="M45" s="6"/>
      <c r="N45" s="6"/>
      <c r="O45" s="6"/>
      <c r="P45" s="6"/>
      <c r="Q45" s="6"/>
      <c r="R45" s="6"/>
      <c r="S45" s="6"/>
      <c r="T45" s="6"/>
      <c r="U45" s="6"/>
      <c r="V45" s="6"/>
      <c r="W45" s="6"/>
      <c r="X45" s="6"/>
      <c r="Y45" s="6"/>
      <c r="Z45" s="6"/>
      <c r="AA45" s="6"/>
      <c r="AB45" s="6"/>
      <c r="AC45" s="6"/>
      <c r="AD45" s="6"/>
      <c r="AE45" s="6"/>
      <c r="AF45" s="6"/>
      <c r="AG45" s="6"/>
      <c r="AH45" s="6"/>
      <c r="AI45" s="6"/>
    </row>
    <row r="46" spans="1:35" ht="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row>
    <row r="47" spans="1:35" ht="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row>
    <row r="48" spans="1:35" ht="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row>
    <row r="49" spans="1:35" ht="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row>
    <row r="50" spans="1:35" ht="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row>
    <row r="51" spans="1:35" ht="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row>
    <row r="52" spans="1:35" ht="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row>
    <row r="53" spans="1:35" ht="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row>
    <row r="54" spans="1:35" ht="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row>
    <row r="55" spans="1:35" ht="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row>
    <row r="56" spans="1:35" ht="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row>
    <row r="57" spans="1:35" ht="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row>
    <row r="58" spans="1:35" ht="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row>
    <row r="59" spans="1:35" ht="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row>
    <row r="60" spans="1:35" ht="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row>
    <row r="61" spans="1:35" ht="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row>
    <row r="62" spans="1:35" ht="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row>
    <row r="63" spans="1:35" ht="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row>
    <row r="64" spans="1:35" ht="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row>
    <row r="65" spans="1:35" ht="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row>
    <row r="66" spans="1:35" ht="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row>
    <row r="67" spans="1:35" ht="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row>
    <row r="68" spans="1:35" ht="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row>
    <row r="69" spans="1:35" ht="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row>
    <row r="70" spans="1:35" ht="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row>
    <row r="71" spans="1:35" ht="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row>
    <row r="72" spans="1:35" ht="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row>
    <row r="73" spans="1:35" ht="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row>
    <row r="74" spans="1:35" ht="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row>
    <row r="75" spans="1:35" ht="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row>
    <row r="76" spans="1:35" ht="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row>
    <row r="77" spans="1:35" ht="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row>
    <row r="78" spans="1:35" ht="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row>
    <row r="79" spans="1:35" ht="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ht="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row>
    <row r="81" spans="1:35" ht="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row>
    <row r="82" spans="1:35" ht="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row>
    <row r="83" spans="1:35" ht="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row>
    <row r="84" spans="1:35" ht="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5" ht="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row>
    <row r="86" spans="1:35" ht="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row>
    <row r="87" spans="1:35" ht="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row>
    <row r="88" spans="1:35" ht="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row>
    <row r="89" spans="1:35" ht="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row>
    <row r="90" spans="1:35" ht="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row>
    <row r="91" spans="1:35" ht="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row>
    <row r="92" spans="1:35" ht="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5" ht="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5" ht="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5" ht="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5" ht="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ht="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ht="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ht="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ht="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row>
    <row r="101" spans="1:35" ht="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row>
    <row r="102" spans="1:35" ht="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row>
    <row r="103" spans="1:35" ht="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ht="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row>
    <row r="105" spans="1:35" ht="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row>
    <row r="106" spans="1:35" ht="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row>
    <row r="107" spans="1:35" ht="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row>
    <row r="108" spans="1:35" ht="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row>
    <row r="109" spans="1:35" ht="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row>
    <row r="110" spans="1:35" ht="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row>
    <row r="111" spans="1:35" ht="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row>
    <row r="112" spans="1:35" ht="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row>
    <row r="113" spans="1:35" ht="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row>
    <row r="114" spans="1:35" ht="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row>
    <row r="115" spans="1:35" ht="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34"/>
  <sheetViews>
    <sheetView zoomScalePageLayoutView="0" workbookViewId="0" topLeftCell="A1">
      <pane ySplit="4" topLeftCell="A5" activePane="bottomLeft" state="frozen"/>
      <selection pane="topLeft" activeCell="A1" sqref="A1"/>
      <selection pane="bottomLeft" activeCell="A29" sqref="A29"/>
    </sheetView>
  </sheetViews>
  <sheetFormatPr defaultColWidth="9.140625" defaultRowHeight="15"/>
  <cols>
    <col min="1" max="1" width="34.140625" style="11" customWidth="1"/>
    <col min="2" max="2" width="19.7109375" style="11" customWidth="1"/>
    <col min="3" max="16384" width="9.140625" style="11" customWidth="1"/>
  </cols>
  <sheetData>
    <row r="1" ht="15.75">
      <c r="A1" s="17" t="s">
        <v>82</v>
      </c>
    </row>
    <row r="2" s="16" customFormat="1" ht="21">
      <c r="A2" s="16" t="s">
        <v>88</v>
      </c>
    </row>
    <row r="3" spans="2:3" ht="15.75" thickBot="1">
      <c r="B3" s="18"/>
      <c r="C3" s="18"/>
    </row>
    <row r="4" s="12" customFormat="1" ht="16.5" thickBot="1">
      <c r="A4" s="49" t="s">
        <v>110</v>
      </c>
    </row>
    <row r="5" ht="15.75">
      <c r="A5" s="50" t="s">
        <v>67</v>
      </c>
    </row>
    <row r="6" ht="15.75">
      <c r="A6" s="51" t="s">
        <v>68</v>
      </c>
    </row>
    <row r="7" ht="15.75">
      <c r="A7" s="51" t="s">
        <v>69</v>
      </c>
    </row>
    <row r="8" ht="15.75">
      <c r="A8" s="51" t="s">
        <v>70</v>
      </c>
    </row>
    <row r="9" ht="15.75">
      <c r="A9" s="51" t="s">
        <v>71</v>
      </c>
    </row>
    <row r="10" ht="15.75">
      <c r="A10" s="51" t="s">
        <v>72</v>
      </c>
    </row>
    <row r="11" ht="15.75">
      <c r="A11" s="51" t="s">
        <v>73</v>
      </c>
    </row>
    <row r="12" ht="15.75">
      <c r="A12" s="51" t="s">
        <v>74</v>
      </c>
    </row>
    <row r="13" ht="15.75">
      <c r="A13" s="51" t="s">
        <v>75</v>
      </c>
    </row>
    <row r="14" ht="15.75">
      <c r="A14" s="51" t="s">
        <v>76</v>
      </c>
    </row>
    <row r="15" ht="15.75">
      <c r="A15" s="51" t="s">
        <v>77</v>
      </c>
    </row>
    <row r="16" ht="15.75">
      <c r="A16" s="51" t="s">
        <v>78</v>
      </c>
    </row>
    <row r="17" ht="15.75">
      <c r="A17" s="51" t="s">
        <v>79</v>
      </c>
    </row>
    <row r="18" ht="15.75">
      <c r="A18" s="51" t="s">
        <v>80</v>
      </c>
    </row>
    <row r="19" ht="15.75">
      <c r="A19" s="51" t="s">
        <v>81</v>
      </c>
    </row>
    <row r="20" ht="15.75">
      <c r="A20" s="51" t="s">
        <v>124</v>
      </c>
    </row>
    <row r="21" ht="15.75">
      <c r="A21" s="51" t="s">
        <v>125</v>
      </c>
    </row>
    <row r="22" ht="15.75">
      <c r="A22" s="51" t="s">
        <v>126</v>
      </c>
    </row>
    <row r="23" ht="15.75">
      <c r="A23" s="51" t="s">
        <v>127</v>
      </c>
    </row>
    <row r="24" ht="15.75">
      <c r="A24" s="51" t="s">
        <v>128</v>
      </c>
    </row>
    <row r="25" ht="15.75">
      <c r="A25" s="51" t="s">
        <v>129</v>
      </c>
    </row>
    <row r="26" ht="15.75">
      <c r="A26" s="51" t="s">
        <v>130</v>
      </c>
    </row>
    <row r="27" ht="15.75">
      <c r="A27" s="51" t="s">
        <v>131</v>
      </c>
    </row>
    <row r="28" ht="15.75">
      <c r="A28" s="51" t="s">
        <v>132</v>
      </c>
    </row>
    <row r="29" ht="15.75">
      <c r="A29" s="51" t="s">
        <v>133</v>
      </c>
    </row>
    <row r="30" ht="15.75">
      <c r="A30" s="51" t="s">
        <v>134</v>
      </c>
    </row>
    <row r="31" ht="15.75">
      <c r="A31" s="51" t="s">
        <v>135</v>
      </c>
    </row>
    <row r="32" ht="15.75">
      <c r="A32" s="51" t="s">
        <v>136</v>
      </c>
    </row>
    <row r="33" ht="15.75">
      <c r="A33" s="51" t="s">
        <v>137</v>
      </c>
    </row>
    <row r="34" ht="16.5" thickBot="1">
      <c r="A34" s="52" t="s">
        <v>138</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U279"/>
  <sheetViews>
    <sheetView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A26" sqref="A26"/>
    </sheetView>
  </sheetViews>
  <sheetFormatPr defaultColWidth="9.140625" defaultRowHeight="15"/>
  <cols>
    <col min="1" max="1" width="41.28125" style="0" customWidth="1"/>
    <col min="2" max="8" width="17.7109375" style="0" customWidth="1"/>
    <col min="9" max="9" width="21.00390625" style="0" bestFit="1" customWidth="1"/>
  </cols>
  <sheetData>
    <row r="1" spans="1:47" ht="15.75">
      <c r="A1" s="43" t="s">
        <v>82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row>
    <row r="2" spans="1:47" s="27" customFormat="1" ht="21.75" thickBot="1">
      <c r="A2" s="19" t="s">
        <v>152</v>
      </c>
      <c r="B2" s="26"/>
      <c r="C2" s="26"/>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row>
    <row r="3" spans="1:47" ht="16.5" thickBot="1">
      <c r="A3" s="43"/>
      <c r="B3" s="307" t="s">
        <v>4</v>
      </c>
      <c r="C3" s="53"/>
      <c r="D3" s="53"/>
      <c r="E3" s="53"/>
      <c r="F3" s="53"/>
      <c r="G3" s="53"/>
      <c r="H3" s="54"/>
      <c r="I3" s="43"/>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row>
    <row r="4" spans="1:37" s="1" customFormat="1" ht="48" thickBot="1">
      <c r="A4" s="55" t="s">
        <v>111</v>
      </c>
      <c r="B4" s="56" t="s">
        <v>26</v>
      </c>
      <c r="C4" s="56" t="s">
        <v>65</v>
      </c>
      <c r="D4" s="56" t="s">
        <v>36</v>
      </c>
      <c r="E4" s="56" t="s">
        <v>29</v>
      </c>
      <c r="F4" s="56" t="s">
        <v>30</v>
      </c>
      <c r="G4" s="55" t="s">
        <v>37</v>
      </c>
      <c r="H4" s="56" t="s">
        <v>5</v>
      </c>
      <c r="I4" s="42"/>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1:37" ht="15.75">
      <c r="A5" s="57" t="str">
        <f>Products!A5</f>
        <v>a</v>
      </c>
      <c r="B5" s="58">
        <f>'Farmers'' Market'!E5</f>
        <v>0</v>
      </c>
      <c r="C5" s="59">
        <f>'On-Farm'!E5</f>
        <v>0</v>
      </c>
      <c r="D5" s="60">
        <f>Roadside!E5</f>
        <v>0</v>
      </c>
      <c r="E5" s="59"/>
      <c r="F5" s="61">
        <f>'U-pick'!E5</f>
        <v>0</v>
      </c>
      <c r="G5" s="59">
        <f>'Online ; Delivery'!E5</f>
        <v>0</v>
      </c>
      <c r="H5" s="62">
        <f aca="true" t="shared" si="0" ref="H5:H18">SUM(B5:G5)</f>
        <v>0</v>
      </c>
      <c r="I5" s="43"/>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ht="15.75">
      <c r="A6" s="63" t="str">
        <f>Products!A6</f>
        <v>b</v>
      </c>
      <c r="B6" s="58">
        <f>'Farmers'' Market'!E6</f>
        <v>0</v>
      </c>
      <c r="C6" s="64">
        <f>'On-Farm'!E6</f>
        <v>0</v>
      </c>
      <c r="D6" s="60">
        <f>Roadside!E6</f>
        <v>0</v>
      </c>
      <c r="E6" s="64"/>
      <c r="F6" s="60">
        <f>'U-pick'!E6</f>
        <v>0</v>
      </c>
      <c r="G6" s="64">
        <f>'Online ; Delivery'!E6</f>
        <v>0</v>
      </c>
      <c r="H6" s="65">
        <f t="shared" si="0"/>
        <v>0</v>
      </c>
      <c r="I6" s="43"/>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15.75">
      <c r="A7" s="63" t="str">
        <f>Products!A7</f>
        <v>c</v>
      </c>
      <c r="B7" s="58">
        <f>'Farmers'' Market'!E7</f>
        <v>0</v>
      </c>
      <c r="C7" s="64">
        <f>'On-Farm'!E7</f>
        <v>0</v>
      </c>
      <c r="D7" s="60">
        <f>Roadside!E7</f>
        <v>0</v>
      </c>
      <c r="E7" s="64"/>
      <c r="F7" s="60">
        <f>'U-pick'!E7</f>
        <v>0</v>
      </c>
      <c r="G7" s="64">
        <f>'Online ; Delivery'!E7</f>
        <v>0</v>
      </c>
      <c r="H7" s="65">
        <f t="shared" si="0"/>
        <v>0</v>
      </c>
      <c r="I7" s="43"/>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ht="15.75">
      <c r="A8" s="63" t="str">
        <f>Products!A8</f>
        <v>d</v>
      </c>
      <c r="B8" s="58">
        <f>'Farmers'' Market'!E8</f>
        <v>0</v>
      </c>
      <c r="C8" s="64">
        <f>'On-Farm'!E8</f>
        <v>0</v>
      </c>
      <c r="D8" s="60">
        <f>Roadside!E8</f>
        <v>0</v>
      </c>
      <c r="E8" s="64"/>
      <c r="F8" s="60">
        <f>'U-pick'!E8</f>
        <v>0</v>
      </c>
      <c r="G8" s="64">
        <f>'Online ; Delivery'!E8</f>
        <v>0</v>
      </c>
      <c r="H8" s="65">
        <f t="shared" si="0"/>
        <v>0</v>
      </c>
      <c r="I8" s="43"/>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ht="15.75">
      <c r="A9" s="63" t="str">
        <f>Products!A9</f>
        <v>e</v>
      </c>
      <c r="B9" s="58">
        <f>'Farmers'' Market'!E9</f>
        <v>0</v>
      </c>
      <c r="C9" s="64">
        <f>'On-Farm'!E9</f>
        <v>0</v>
      </c>
      <c r="D9" s="60">
        <f>Roadside!E9</f>
        <v>0</v>
      </c>
      <c r="E9" s="64"/>
      <c r="F9" s="60">
        <f>'U-pick'!E9</f>
        <v>0</v>
      </c>
      <c r="G9" s="64">
        <f>'Online ; Delivery'!E9</f>
        <v>0</v>
      </c>
      <c r="H9" s="65">
        <f t="shared" si="0"/>
        <v>0</v>
      </c>
      <c r="I9" s="43"/>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ht="15.75">
      <c r="A10" s="63" t="str">
        <f>Products!A10</f>
        <v>f</v>
      </c>
      <c r="B10" s="58">
        <f>'Farmers'' Market'!E10</f>
        <v>0</v>
      </c>
      <c r="C10" s="64">
        <f>'On-Farm'!E10</f>
        <v>0</v>
      </c>
      <c r="D10" s="60">
        <f>Roadside!E10</f>
        <v>0</v>
      </c>
      <c r="E10" s="64"/>
      <c r="F10" s="60">
        <f>'U-pick'!E10</f>
        <v>0</v>
      </c>
      <c r="G10" s="64">
        <f>'Online ; Delivery'!E10</f>
        <v>0</v>
      </c>
      <c r="H10" s="65">
        <f t="shared" si="0"/>
        <v>0</v>
      </c>
      <c r="I10" s="43"/>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ht="15.75">
      <c r="A11" s="63" t="str">
        <f>Products!A11</f>
        <v>g</v>
      </c>
      <c r="B11" s="58">
        <f>'Farmers'' Market'!E11</f>
        <v>0</v>
      </c>
      <c r="C11" s="64">
        <f>'On-Farm'!E11</f>
        <v>0</v>
      </c>
      <c r="D11" s="60">
        <f>Roadside!E11</f>
        <v>0</v>
      </c>
      <c r="E11" s="64"/>
      <c r="F11" s="60">
        <f>'U-pick'!E11</f>
        <v>0</v>
      </c>
      <c r="G11" s="64">
        <f>'Online ; Delivery'!E11</f>
        <v>0</v>
      </c>
      <c r="H11" s="65">
        <f t="shared" si="0"/>
        <v>0</v>
      </c>
      <c r="I11" s="43"/>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ht="15.75">
      <c r="A12" s="63" t="str">
        <f>Products!A12</f>
        <v>h</v>
      </c>
      <c r="B12" s="58">
        <f>'Farmers'' Market'!E12</f>
        <v>0</v>
      </c>
      <c r="C12" s="64">
        <f>'On-Farm'!E12</f>
        <v>0</v>
      </c>
      <c r="D12" s="60">
        <f>Roadside!E12</f>
        <v>0</v>
      </c>
      <c r="E12" s="64"/>
      <c r="F12" s="60">
        <f>'U-pick'!E12</f>
        <v>0</v>
      </c>
      <c r="G12" s="64">
        <f>'Online ; Delivery'!E12</f>
        <v>0</v>
      </c>
      <c r="H12" s="65">
        <f t="shared" si="0"/>
        <v>0</v>
      </c>
      <c r="I12" s="43"/>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ht="15.75">
      <c r="A13" s="63" t="str">
        <f>Products!A13</f>
        <v>i</v>
      </c>
      <c r="B13" s="58">
        <f>'Farmers'' Market'!E13</f>
        <v>0</v>
      </c>
      <c r="C13" s="64">
        <f>'On-Farm'!E13</f>
        <v>0</v>
      </c>
      <c r="D13" s="60">
        <f>Roadside!E13</f>
        <v>0</v>
      </c>
      <c r="E13" s="64"/>
      <c r="F13" s="60">
        <f>'U-pick'!E13</f>
        <v>0</v>
      </c>
      <c r="G13" s="64">
        <f>'Online ; Delivery'!E13</f>
        <v>0</v>
      </c>
      <c r="H13" s="65">
        <f t="shared" si="0"/>
        <v>0</v>
      </c>
      <c r="I13" s="43"/>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ht="15.75">
      <c r="A14" s="63" t="str">
        <f>Products!A14</f>
        <v>j</v>
      </c>
      <c r="B14" s="58">
        <f>'Farmers'' Market'!E14</f>
        <v>0</v>
      </c>
      <c r="C14" s="64">
        <f>'On-Farm'!E14</f>
        <v>0</v>
      </c>
      <c r="D14" s="60">
        <f>Roadside!E14</f>
        <v>0</v>
      </c>
      <c r="E14" s="64"/>
      <c r="F14" s="60">
        <f>'U-pick'!E14</f>
        <v>0</v>
      </c>
      <c r="G14" s="64">
        <f>'Online ; Delivery'!E14</f>
        <v>0</v>
      </c>
      <c r="H14" s="65">
        <f t="shared" si="0"/>
        <v>0</v>
      </c>
      <c r="I14" s="43"/>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15.75">
      <c r="A15" s="63" t="str">
        <f>Products!A15</f>
        <v>k</v>
      </c>
      <c r="B15" s="58">
        <f>'Farmers'' Market'!E15</f>
        <v>0</v>
      </c>
      <c r="C15" s="64">
        <f>'On-Farm'!E15</f>
        <v>0</v>
      </c>
      <c r="D15" s="60">
        <f>Roadside!E15</f>
        <v>0</v>
      </c>
      <c r="E15" s="64"/>
      <c r="F15" s="60">
        <f>'U-pick'!E15</f>
        <v>0</v>
      </c>
      <c r="G15" s="64">
        <f>'Online ; Delivery'!E15</f>
        <v>0</v>
      </c>
      <c r="H15" s="65">
        <f t="shared" si="0"/>
        <v>0</v>
      </c>
      <c r="I15" s="43"/>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ht="15.75">
      <c r="A16" s="63" t="str">
        <f>Products!A16</f>
        <v>l</v>
      </c>
      <c r="B16" s="58">
        <f>'Farmers'' Market'!E16</f>
        <v>0</v>
      </c>
      <c r="C16" s="64">
        <f>'On-Farm'!E16</f>
        <v>0</v>
      </c>
      <c r="D16" s="60">
        <f>Roadside!E16</f>
        <v>0</v>
      </c>
      <c r="E16" s="64"/>
      <c r="F16" s="60">
        <f>'U-pick'!E16</f>
        <v>0</v>
      </c>
      <c r="G16" s="64">
        <f>'Online ; Delivery'!E16</f>
        <v>0</v>
      </c>
      <c r="H16" s="65">
        <f t="shared" si="0"/>
        <v>0</v>
      </c>
      <c r="I16" s="43"/>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ht="15.75">
      <c r="A17" s="63" t="str">
        <f>Products!A17</f>
        <v>m</v>
      </c>
      <c r="B17" s="58">
        <f>'Farmers'' Market'!E17</f>
        <v>0</v>
      </c>
      <c r="C17" s="64">
        <f>'On-Farm'!E17</f>
        <v>0</v>
      </c>
      <c r="D17" s="60">
        <f>Roadside!E17</f>
        <v>0</v>
      </c>
      <c r="E17" s="64"/>
      <c r="F17" s="60">
        <f>'U-pick'!E17</f>
        <v>0</v>
      </c>
      <c r="G17" s="64">
        <f>'Online ; Delivery'!E17</f>
        <v>0</v>
      </c>
      <c r="H17" s="65">
        <f t="shared" si="0"/>
        <v>0</v>
      </c>
      <c r="I17" s="43"/>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15.75">
      <c r="A18" s="63" t="str">
        <f>Products!A18</f>
        <v>n</v>
      </c>
      <c r="B18" s="58">
        <f>'Farmers'' Market'!E18</f>
        <v>0</v>
      </c>
      <c r="C18" s="64">
        <f>'On-Farm'!E18</f>
        <v>0</v>
      </c>
      <c r="D18" s="60">
        <f>Roadside!E18</f>
        <v>0</v>
      </c>
      <c r="E18" s="64"/>
      <c r="F18" s="60">
        <f>'U-pick'!E18</f>
        <v>0</v>
      </c>
      <c r="G18" s="64">
        <f>'Online ; Delivery'!E18</f>
        <v>0</v>
      </c>
      <c r="H18" s="65">
        <f t="shared" si="0"/>
        <v>0</v>
      </c>
      <c r="I18" s="43"/>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15.75">
      <c r="A19" s="63" t="str">
        <f>Products!A19</f>
        <v>o</v>
      </c>
      <c r="B19" s="58">
        <f>'Farmers'' Market'!E19</f>
        <v>0</v>
      </c>
      <c r="C19" s="64">
        <f>'On-Farm'!E19</f>
        <v>0</v>
      </c>
      <c r="D19" s="60">
        <f>Roadside!E19</f>
        <v>0</v>
      </c>
      <c r="E19" s="64"/>
      <c r="F19" s="60">
        <f>'U-pick'!E19</f>
        <v>0</v>
      </c>
      <c r="G19" s="64">
        <f>'Online ; Delivery'!E19</f>
        <v>0</v>
      </c>
      <c r="H19" s="65">
        <f aca="true" t="shared" si="1" ref="H19:H34">SUM(B19:G19)</f>
        <v>0</v>
      </c>
      <c r="I19" s="43"/>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15.75">
      <c r="A20" s="63" t="str">
        <f>Products!A20</f>
        <v>p</v>
      </c>
      <c r="B20" s="58">
        <f>'Farmers'' Market'!E20</f>
        <v>0</v>
      </c>
      <c r="C20" s="64">
        <f>'On-Farm'!E20</f>
        <v>0</v>
      </c>
      <c r="D20" s="60">
        <f>Roadside!E20</f>
        <v>0</v>
      </c>
      <c r="E20" s="64"/>
      <c r="F20" s="60">
        <f>'U-pick'!E20</f>
        <v>0</v>
      </c>
      <c r="G20" s="64">
        <f>'Online ; Delivery'!E20</f>
        <v>0</v>
      </c>
      <c r="H20" s="65">
        <f t="shared" si="1"/>
        <v>0</v>
      </c>
      <c r="I20" s="43"/>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ht="15.75">
      <c r="A21" s="63" t="str">
        <f>Products!A21</f>
        <v>q</v>
      </c>
      <c r="B21" s="58">
        <f>'Farmers'' Market'!E21</f>
        <v>0</v>
      </c>
      <c r="C21" s="64">
        <f>'On-Farm'!E21</f>
        <v>0</v>
      </c>
      <c r="D21" s="60">
        <f>Roadside!E21</f>
        <v>0</v>
      </c>
      <c r="E21" s="64"/>
      <c r="F21" s="60">
        <f>'U-pick'!E21</f>
        <v>0</v>
      </c>
      <c r="G21" s="64">
        <f>'Online ; Delivery'!E21</f>
        <v>0</v>
      </c>
      <c r="H21" s="65">
        <f t="shared" si="1"/>
        <v>0</v>
      </c>
      <c r="I21" s="43"/>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5.75">
      <c r="A22" s="63" t="str">
        <f>Products!A22</f>
        <v>r</v>
      </c>
      <c r="B22" s="58">
        <f>'Farmers'' Market'!E22</f>
        <v>0</v>
      </c>
      <c r="C22" s="64">
        <f>'On-Farm'!E22</f>
        <v>0</v>
      </c>
      <c r="D22" s="60">
        <f>Roadside!E22</f>
        <v>0</v>
      </c>
      <c r="E22" s="64"/>
      <c r="F22" s="60">
        <f>'U-pick'!E22</f>
        <v>0</v>
      </c>
      <c r="G22" s="64">
        <f>'Online ; Delivery'!E22</f>
        <v>0</v>
      </c>
      <c r="H22" s="65">
        <f t="shared" si="1"/>
        <v>0</v>
      </c>
      <c r="I22" s="43"/>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ht="15.75">
      <c r="A23" s="63" t="str">
        <f>Products!A23</f>
        <v>s</v>
      </c>
      <c r="B23" s="58">
        <f>'Farmers'' Market'!E23</f>
        <v>0</v>
      </c>
      <c r="C23" s="64">
        <f>'On-Farm'!E23</f>
        <v>0</v>
      </c>
      <c r="D23" s="60">
        <f>Roadside!E23</f>
        <v>0</v>
      </c>
      <c r="E23" s="64"/>
      <c r="F23" s="60">
        <f>'U-pick'!E23</f>
        <v>0</v>
      </c>
      <c r="G23" s="64">
        <f>'Online ; Delivery'!E23</f>
        <v>0</v>
      </c>
      <c r="H23" s="65">
        <f t="shared" si="1"/>
        <v>0</v>
      </c>
      <c r="I23" s="43"/>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ht="15.75">
      <c r="A24" s="63" t="str">
        <f>Products!A24</f>
        <v>t</v>
      </c>
      <c r="B24" s="58">
        <f>'Farmers'' Market'!E24</f>
        <v>0</v>
      </c>
      <c r="C24" s="64">
        <f>'On-Farm'!E24</f>
        <v>0</v>
      </c>
      <c r="D24" s="60">
        <f>Roadside!E24</f>
        <v>0</v>
      </c>
      <c r="E24" s="64"/>
      <c r="F24" s="60">
        <f>'U-pick'!E24</f>
        <v>0</v>
      </c>
      <c r="G24" s="64">
        <f>'Online ; Delivery'!E24</f>
        <v>0</v>
      </c>
      <c r="H24" s="65">
        <f t="shared" si="1"/>
        <v>0</v>
      </c>
      <c r="I24" s="43"/>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ht="15.75">
      <c r="A25" s="63" t="str">
        <f>Products!A25</f>
        <v>u</v>
      </c>
      <c r="B25" s="58">
        <f>'Farmers'' Market'!E25</f>
        <v>0</v>
      </c>
      <c r="C25" s="64">
        <f>'On-Farm'!E25</f>
        <v>0</v>
      </c>
      <c r="D25" s="60">
        <f>Roadside!E25</f>
        <v>0</v>
      </c>
      <c r="E25" s="64"/>
      <c r="F25" s="60">
        <f>'U-pick'!E25</f>
        <v>0</v>
      </c>
      <c r="G25" s="64">
        <f>'Online ; Delivery'!E25</f>
        <v>0</v>
      </c>
      <c r="H25" s="65">
        <f t="shared" si="1"/>
        <v>0</v>
      </c>
      <c r="I25" s="43"/>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15.75">
      <c r="A26" s="63" t="str">
        <f>Products!A26</f>
        <v>v</v>
      </c>
      <c r="B26" s="58">
        <f>'Farmers'' Market'!E26</f>
        <v>0</v>
      </c>
      <c r="C26" s="64">
        <f>'On-Farm'!E26</f>
        <v>0</v>
      </c>
      <c r="D26" s="60">
        <f>Roadside!E26</f>
        <v>0</v>
      </c>
      <c r="E26" s="64"/>
      <c r="F26" s="60">
        <f>'U-pick'!E26</f>
        <v>0</v>
      </c>
      <c r="G26" s="64">
        <f>'Online ; Delivery'!E26</f>
        <v>0</v>
      </c>
      <c r="H26" s="65">
        <f t="shared" si="1"/>
        <v>0</v>
      </c>
      <c r="I26" s="43"/>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ht="15.75">
      <c r="A27" s="63" t="str">
        <f>Products!A27</f>
        <v>w</v>
      </c>
      <c r="B27" s="58">
        <f>'Farmers'' Market'!E27</f>
        <v>0</v>
      </c>
      <c r="C27" s="64">
        <f>'On-Farm'!E27</f>
        <v>0</v>
      </c>
      <c r="D27" s="60">
        <f>Roadside!E27</f>
        <v>0</v>
      </c>
      <c r="E27" s="64"/>
      <c r="F27" s="60">
        <f>'U-pick'!E27</f>
        <v>0</v>
      </c>
      <c r="G27" s="64">
        <f>'Online ; Delivery'!E27</f>
        <v>0</v>
      </c>
      <c r="H27" s="65">
        <f t="shared" si="1"/>
        <v>0</v>
      </c>
      <c r="I27" s="43"/>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ht="15.75">
      <c r="A28" s="63" t="str">
        <f>Products!A28</f>
        <v>x</v>
      </c>
      <c r="B28" s="58">
        <f>'Farmers'' Market'!E28</f>
        <v>0</v>
      </c>
      <c r="C28" s="64">
        <f>'On-Farm'!E28</f>
        <v>0</v>
      </c>
      <c r="D28" s="60">
        <f>Roadside!E28</f>
        <v>0</v>
      </c>
      <c r="E28" s="64"/>
      <c r="F28" s="60">
        <f>'U-pick'!E28</f>
        <v>0</v>
      </c>
      <c r="G28" s="64">
        <f>'Online ; Delivery'!E28</f>
        <v>0</v>
      </c>
      <c r="H28" s="65">
        <f t="shared" si="1"/>
        <v>0</v>
      </c>
      <c r="I28" s="43"/>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ht="15.75">
      <c r="A29" s="63" t="str">
        <f>Products!A29</f>
        <v>y</v>
      </c>
      <c r="B29" s="58">
        <f>'Farmers'' Market'!E29</f>
        <v>0</v>
      </c>
      <c r="C29" s="64">
        <f>'On-Farm'!E29</f>
        <v>0</v>
      </c>
      <c r="D29" s="60">
        <f>Roadside!E29</f>
        <v>0</v>
      </c>
      <c r="E29" s="64"/>
      <c r="F29" s="60">
        <f>'U-pick'!E29</f>
        <v>0</v>
      </c>
      <c r="G29" s="64">
        <f>'Online ; Delivery'!E29</f>
        <v>0</v>
      </c>
      <c r="H29" s="65">
        <f t="shared" si="1"/>
        <v>0</v>
      </c>
      <c r="I29" s="43"/>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ht="15.75">
      <c r="A30" s="63" t="str">
        <f>Products!A30</f>
        <v>z</v>
      </c>
      <c r="B30" s="58">
        <f>'Farmers'' Market'!E30</f>
        <v>0</v>
      </c>
      <c r="C30" s="64">
        <f>'On-Farm'!E30</f>
        <v>0</v>
      </c>
      <c r="D30" s="60">
        <f>Roadside!E30</f>
        <v>0</v>
      </c>
      <c r="E30" s="64"/>
      <c r="F30" s="60">
        <f>'U-pick'!E30</f>
        <v>0</v>
      </c>
      <c r="G30" s="64">
        <f>'Online ; Delivery'!E30</f>
        <v>0</v>
      </c>
      <c r="H30" s="65">
        <f t="shared" si="1"/>
        <v>0</v>
      </c>
      <c r="I30" s="43"/>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ht="15.75">
      <c r="A31" s="63" t="str">
        <f>Products!A31</f>
        <v>aa</v>
      </c>
      <c r="B31" s="58">
        <f>'Farmers'' Market'!E31</f>
        <v>0</v>
      </c>
      <c r="C31" s="64">
        <f>'On-Farm'!E31</f>
        <v>0</v>
      </c>
      <c r="D31" s="60">
        <f>Roadside!E31</f>
        <v>0</v>
      </c>
      <c r="E31" s="64"/>
      <c r="F31" s="60">
        <f>'U-pick'!E31</f>
        <v>0</v>
      </c>
      <c r="G31" s="64">
        <f>'Online ; Delivery'!E31</f>
        <v>0</v>
      </c>
      <c r="H31" s="65">
        <f t="shared" si="1"/>
        <v>0</v>
      </c>
      <c r="I31" s="43"/>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5.75">
      <c r="A32" s="63" t="str">
        <f>Products!A32</f>
        <v>ab</v>
      </c>
      <c r="B32" s="58">
        <f>'Farmers'' Market'!E32</f>
        <v>0</v>
      </c>
      <c r="C32" s="64">
        <f>'On-Farm'!E32</f>
        <v>0</v>
      </c>
      <c r="D32" s="60">
        <f>Roadside!E32</f>
        <v>0</v>
      </c>
      <c r="E32" s="64"/>
      <c r="F32" s="60">
        <f>'U-pick'!E32</f>
        <v>0</v>
      </c>
      <c r="G32" s="64">
        <f>'Online ; Delivery'!E32</f>
        <v>0</v>
      </c>
      <c r="H32" s="65">
        <f t="shared" si="1"/>
        <v>0</v>
      </c>
      <c r="I32" s="43"/>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5.75">
      <c r="A33" s="63" t="str">
        <f>Products!A33</f>
        <v>ac</v>
      </c>
      <c r="B33" s="58">
        <f>'Farmers'' Market'!E33</f>
        <v>0</v>
      </c>
      <c r="C33" s="64">
        <f>'On-Farm'!E33</f>
        <v>0</v>
      </c>
      <c r="D33" s="60">
        <f>Roadside!E33</f>
        <v>0</v>
      </c>
      <c r="E33" s="64"/>
      <c r="F33" s="60">
        <f>'U-pick'!E33</f>
        <v>0</v>
      </c>
      <c r="G33" s="64">
        <f>'Online ; Delivery'!E33</f>
        <v>0</v>
      </c>
      <c r="H33" s="65">
        <f t="shared" si="1"/>
        <v>0</v>
      </c>
      <c r="I33" s="43"/>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6.5" thickBot="1">
      <c r="A34" s="63" t="str">
        <f>Products!A34</f>
        <v>ad</v>
      </c>
      <c r="B34" s="58">
        <f>'Farmers'' Market'!E34</f>
        <v>0</v>
      </c>
      <c r="C34" s="64">
        <f>'On-Farm'!E34</f>
        <v>0</v>
      </c>
      <c r="D34" s="60">
        <f>Roadside!E34</f>
        <v>0</v>
      </c>
      <c r="E34" s="64"/>
      <c r="F34" s="60">
        <f>'U-pick'!E34</f>
        <v>0</v>
      </c>
      <c r="G34" s="64">
        <f>'Online ; Delivery'!E34</f>
        <v>0</v>
      </c>
      <c r="H34" s="65">
        <f t="shared" si="1"/>
        <v>0</v>
      </c>
      <c r="I34" s="43"/>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5.75">
      <c r="A35" s="66" t="s">
        <v>86</v>
      </c>
      <c r="B35" s="67">
        <f>SUM(B5:B34)</f>
        <v>0</v>
      </c>
      <c r="C35" s="59">
        <f>SUM(C5:C34)</f>
        <v>0</v>
      </c>
      <c r="D35" s="61">
        <f>SUM(D5:D34)</f>
        <v>0</v>
      </c>
      <c r="E35" s="59">
        <f>CSA!E42</f>
        <v>0</v>
      </c>
      <c r="F35" s="61">
        <f>SUM(F5:F34)</f>
        <v>0</v>
      </c>
      <c r="G35" s="59">
        <f>SUM(G5:G34)</f>
        <v>0</v>
      </c>
      <c r="H35" s="62">
        <f>SUM(H5:H34)</f>
        <v>0</v>
      </c>
      <c r="I35" s="43"/>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5.75">
      <c r="A36" s="68" t="s">
        <v>153</v>
      </c>
      <c r="B36" s="69">
        <f>B35-B37</f>
        <v>0</v>
      </c>
      <c r="C36" s="70">
        <f aca="true" t="shared" si="2" ref="C36:H36">C35-C37</f>
        <v>0</v>
      </c>
      <c r="D36" s="70">
        <f t="shared" si="2"/>
        <v>0</v>
      </c>
      <c r="E36" s="70">
        <f t="shared" si="2"/>
        <v>0</v>
      </c>
      <c r="F36" s="70">
        <f t="shared" si="2"/>
        <v>0</v>
      </c>
      <c r="G36" s="71">
        <f t="shared" si="2"/>
        <v>0</v>
      </c>
      <c r="H36" s="65">
        <f t="shared" si="2"/>
        <v>0</v>
      </c>
      <c r="I36" s="43"/>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s="2" customFormat="1" ht="16.5" thickBot="1">
      <c r="A37" s="72" t="s">
        <v>121</v>
      </c>
      <c r="B37" s="73">
        <f>'Farmers'' Market'!I35</f>
        <v>0</v>
      </c>
      <c r="C37" s="74">
        <f>'On-Farm'!I35</f>
        <v>0</v>
      </c>
      <c r="D37" s="75">
        <f>Roadside!I35</f>
        <v>0</v>
      </c>
      <c r="E37" s="74">
        <f>CSA!G42</f>
        <v>0</v>
      </c>
      <c r="F37" s="75">
        <f>'U-pick'!K35</f>
        <v>0</v>
      </c>
      <c r="G37" s="74">
        <f>'Online ; Delivery'!I35</f>
        <v>0</v>
      </c>
      <c r="H37" s="76">
        <f>SUM(B37:G37)</f>
        <v>0</v>
      </c>
      <c r="I37" s="77"/>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row>
    <row r="38" spans="1:37" ht="48" thickBot="1">
      <c r="A38" s="78"/>
      <c r="B38" s="79"/>
      <c r="C38" s="79"/>
      <c r="D38" s="79"/>
      <c r="E38" s="79"/>
      <c r="F38" s="79"/>
      <c r="G38" s="79"/>
      <c r="H38" s="80"/>
      <c r="I38" s="81" t="s">
        <v>119</v>
      </c>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s="1" customFormat="1" ht="32.25" thickBot="1">
      <c r="A39" s="82" t="s">
        <v>120</v>
      </c>
      <c r="B39" s="83">
        <v>1</v>
      </c>
      <c r="C39" s="84">
        <v>1</v>
      </c>
      <c r="D39" s="85">
        <v>1</v>
      </c>
      <c r="E39" s="84">
        <v>1</v>
      </c>
      <c r="F39" s="85">
        <v>1</v>
      </c>
      <c r="G39" s="86">
        <v>1</v>
      </c>
      <c r="H39" s="87">
        <f>SUM(B39:G39)</f>
        <v>6</v>
      </c>
      <c r="I39" s="87">
        <f>'Market. Overh.'!B25</f>
        <v>0</v>
      </c>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row>
    <row r="40" spans="1:37" ht="16.5" thickBot="1">
      <c r="A40" s="88" t="s">
        <v>94</v>
      </c>
      <c r="B40" s="58"/>
      <c r="C40" s="64"/>
      <c r="D40" s="60"/>
      <c r="E40" s="64"/>
      <c r="F40" s="60"/>
      <c r="G40" s="89"/>
      <c r="H40" s="65"/>
      <c r="I40" s="43"/>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ht="15.75">
      <c r="A41" s="90" t="s">
        <v>112</v>
      </c>
      <c r="B41" s="91">
        <f>'Farmers'' Market'!B43</f>
        <v>0</v>
      </c>
      <c r="C41" s="92">
        <f>'On-Farm'!B43</f>
        <v>0</v>
      </c>
      <c r="D41" s="93">
        <f>Roadside!B43</f>
        <v>0</v>
      </c>
      <c r="E41" s="92">
        <f>CSA!B51</f>
        <v>0</v>
      </c>
      <c r="F41" s="93">
        <f>'U-pick'!B43</f>
        <v>0</v>
      </c>
      <c r="G41" s="94">
        <f>'Online ; Delivery'!B43</f>
        <v>0</v>
      </c>
      <c r="H41" s="95">
        <f>SUM(B41:G41)</f>
        <v>0</v>
      </c>
      <c r="I41" s="43"/>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s="2" customFormat="1" ht="16.5" thickBot="1">
      <c r="A42" s="96" t="s">
        <v>122</v>
      </c>
      <c r="B42" s="97">
        <f>'Farmers'' Market'!B44</f>
        <v>0</v>
      </c>
      <c r="C42" s="98">
        <f>'On-Farm'!B44</f>
        <v>0</v>
      </c>
      <c r="D42" s="99">
        <f>Roadside!B44</f>
        <v>0</v>
      </c>
      <c r="E42" s="98">
        <f>CSA!B52</f>
        <v>0</v>
      </c>
      <c r="F42" s="99">
        <f>'U-pick'!B44</f>
        <v>0</v>
      </c>
      <c r="G42" s="100">
        <f>'Online ; Delivery'!B44</f>
        <v>0</v>
      </c>
      <c r="H42" s="101">
        <f>SUM(B42:G42)</f>
        <v>0</v>
      </c>
      <c r="I42" s="77"/>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row>
    <row r="43" spans="1:37" ht="16.5" thickBot="1">
      <c r="A43" s="102" t="s">
        <v>93</v>
      </c>
      <c r="B43" s="103">
        <f aca="true" t="shared" si="3" ref="B43:H43">B42/B39</f>
        <v>0</v>
      </c>
      <c r="C43" s="104">
        <f t="shared" si="3"/>
        <v>0</v>
      </c>
      <c r="D43" s="104">
        <f t="shared" si="3"/>
        <v>0</v>
      </c>
      <c r="E43" s="104">
        <f t="shared" si="3"/>
        <v>0</v>
      </c>
      <c r="F43" s="104">
        <f t="shared" si="3"/>
        <v>0</v>
      </c>
      <c r="G43" s="105">
        <f t="shared" si="3"/>
        <v>0</v>
      </c>
      <c r="H43" s="106">
        <f t="shared" si="3"/>
        <v>0</v>
      </c>
      <c r="I43" s="107">
        <f>H42/(H39+I39)</f>
        <v>0</v>
      </c>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ht="79.5" thickBot="1">
      <c r="A44" s="68"/>
      <c r="B44" s="58"/>
      <c r="C44" s="64"/>
      <c r="D44" s="60"/>
      <c r="E44" s="64"/>
      <c r="F44" s="60"/>
      <c r="G44" s="89"/>
      <c r="H44" s="65"/>
      <c r="I44" s="108" t="s">
        <v>140</v>
      </c>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ht="15.75">
      <c r="A45" s="68" t="s">
        <v>22</v>
      </c>
      <c r="B45" s="58">
        <f>'Market. Infrastr.'!G25</f>
        <v>0</v>
      </c>
      <c r="C45" s="64">
        <f>'Market. Infrastr.'!H25</f>
        <v>0</v>
      </c>
      <c r="D45" s="60">
        <f>'Market. Infrastr.'!I25</f>
        <v>0</v>
      </c>
      <c r="E45" s="64">
        <f>'Market. Infrastr.'!J25</f>
        <v>0</v>
      </c>
      <c r="F45" s="60">
        <f>'Market. Infrastr.'!K25</f>
        <v>0</v>
      </c>
      <c r="G45" s="89">
        <f>'Market. Infrastr.'!L25</f>
        <v>0</v>
      </c>
      <c r="H45" s="65">
        <f>SUM(B45:G45)</f>
        <v>0</v>
      </c>
      <c r="I45" s="65">
        <f>'Market. Infrastr.'!N25</f>
        <v>0</v>
      </c>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ht="15.75">
      <c r="A46" s="68" t="s">
        <v>0</v>
      </c>
      <c r="B46" s="58">
        <f>'Market. Overh.'!D25</f>
        <v>0</v>
      </c>
      <c r="C46" s="64">
        <f>'Market. Overh.'!E25</f>
        <v>0</v>
      </c>
      <c r="D46" s="60">
        <f>'Market. Overh.'!F25</f>
        <v>0</v>
      </c>
      <c r="E46" s="64">
        <f>'Market. Overh.'!G25</f>
        <v>0</v>
      </c>
      <c r="F46" s="60">
        <f>'Market. Overh.'!H25</f>
        <v>0</v>
      </c>
      <c r="G46" s="89">
        <f>'Market. Overh.'!I25</f>
        <v>0</v>
      </c>
      <c r="H46" s="65">
        <f>SUM(B46:G46)</f>
        <v>0</v>
      </c>
      <c r="I46" s="65">
        <f>'Market. Overh.'!K25</f>
        <v>0</v>
      </c>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s="2" customFormat="1" ht="15.75">
      <c r="A47" s="96" t="s">
        <v>38</v>
      </c>
      <c r="B47" s="97">
        <f aca="true" t="shared" si="4" ref="B47:G47">B42-B45-B46</f>
        <v>0</v>
      </c>
      <c r="C47" s="98">
        <f t="shared" si="4"/>
        <v>0</v>
      </c>
      <c r="D47" s="99">
        <f t="shared" si="4"/>
        <v>0</v>
      </c>
      <c r="E47" s="98">
        <f t="shared" si="4"/>
        <v>0</v>
      </c>
      <c r="F47" s="99">
        <f t="shared" si="4"/>
        <v>0</v>
      </c>
      <c r="G47" s="100">
        <f t="shared" si="4"/>
        <v>0</v>
      </c>
      <c r="H47" s="101">
        <f>SUM(B47:G47)</f>
        <v>0</v>
      </c>
      <c r="I47" s="101">
        <f>H47-I45-I46</f>
        <v>0</v>
      </c>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row>
    <row r="48" spans="1:37" ht="16.5" thickBot="1">
      <c r="A48" s="102" t="s">
        <v>93</v>
      </c>
      <c r="B48" s="109">
        <f aca="true" t="shared" si="5" ref="B48:H48">B47/B39</f>
        <v>0</v>
      </c>
      <c r="C48" s="110">
        <f t="shared" si="5"/>
        <v>0</v>
      </c>
      <c r="D48" s="110">
        <f t="shared" si="5"/>
        <v>0</v>
      </c>
      <c r="E48" s="110">
        <f t="shared" si="5"/>
        <v>0</v>
      </c>
      <c r="F48" s="110">
        <f t="shared" si="5"/>
        <v>0</v>
      </c>
      <c r="G48" s="111">
        <f t="shared" si="5"/>
        <v>0</v>
      </c>
      <c r="H48" s="112">
        <f t="shared" si="5"/>
        <v>0</v>
      </c>
      <c r="I48" s="113">
        <f>I47/(H39+I39)</f>
        <v>0</v>
      </c>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1:37" ht="15.75">
      <c r="A49" s="43"/>
      <c r="B49" s="43"/>
      <c r="C49" s="43"/>
      <c r="D49" s="43"/>
      <c r="E49" s="43"/>
      <c r="F49" s="43"/>
      <c r="G49" s="43"/>
      <c r="H49" s="43"/>
      <c r="I49" s="43"/>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1:37" ht="16.5" thickBot="1">
      <c r="A50" s="114" t="s">
        <v>115</v>
      </c>
      <c r="B50" s="43"/>
      <c r="C50" s="43"/>
      <c r="D50" s="43"/>
      <c r="E50" s="43"/>
      <c r="F50" s="43"/>
      <c r="G50" s="43"/>
      <c r="H50" s="43"/>
      <c r="I50" s="43"/>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1:37" ht="16.5" thickBot="1">
      <c r="A51" s="115" t="s">
        <v>117</v>
      </c>
      <c r="B51" s="116">
        <f>'Farmers'' Market'!J35</f>
        <v>0</v>
      </c>
      <c r="C51" s="117">
        <f>'On-Farm'!J35</f>
        <v>0</v>
      </c>
      <c r="D51" s="118">
        <f>Roadside!J35</f>
        <v>0</v>
      </c>
      <c r="E51" s="117">
        <f>CSA!H42</f>
        <v>0</v>
      </c>
      <c r="F51" s="118">
        <f>'U-pick'!L35</f>
        <v>0</v>
      </c>
      <c r="G51" s="117">
        <f>'Online ; Delivery'!J35</f>
        <v>0</v>
      </c>
      <c r="H51" s="119">
        <f>SUM(B51:G51)</f>
        <v>0</v>
      </c>
      <c r="I51" s="43"/>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1:37" ht="16.5" thickBot="1">
      <c r="A52" s="120" t="s">
        <v>116</v>
      </c>
      <c r="B52" s="116">
        <f>'Farmers'' Market'!B45</f>
        <v>0</v>
      </c>
      <c r="C52" s="117">
        <f>'On-Farm'!B45</f>
        <v>0</v>
      </c>
      <c r="D52" s="118">
        <f>Roadside!B45</f>
        <v>0</v>
      </c>
      <c r="E52" s="117">
        <f>CSA!B53</f>
        <v>0</v>
      </c>
      <c r="F52" s="118">
        <f>'U-pick'!B45</f>
        <v>0</v>
      </c>
      <c r="G52" s="117">
        <f>'Online ; Delivery'!B45</f>
        <v>0</v>
      </c>
      <c r="H52" s="119">
        <f>SUM(B52:G52)</f>
        <v>0</v>
      </c>
      <c r="I52" s="43"/>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7" ht="16.5" thickBot="1">
      <c r="A53" s="120" t="s">
        <v>118</v>
      </c>
      <c r="B53" s="116">
        <f aca="true" t="shared" si="6" ref="B53:G53">B52-B45-B46</f>
        <v>0</v>
      </c>
      <c r="C53" s="117">
        <f t="shared" si="6"/>
        <v>0</v>
      </c>
      <c r="D53" s="118">
        <f t="shared" si="6"/>
        <v>0</v>
      </c>
      <c r="E53" s="117">
        <f t="shared" si="6"/>
        <v>0</v>
      </c>
      <c r="F53" s="118">
        <f t="shared" si="6"/>
        <v>0</v>
      </c>
      <c r="G53" s="117">
        <f t="shared" si="6"/>
        <v>0</v>
      </c>
      <c r="H53" s="119">
        <f>SUM(B53:G53)</f>
        <v>0</v>
      </c>
      <c r="I53" s="43"/>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1:37" ht="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1:37" ht="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1:37" ht="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1:37" ht="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1:37" ht="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ht="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1:37" ht="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1:37" ht="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row>
    <row r="62" spans="1:37" ht="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row>
    <row r="63" spans="1:37" ht="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1:37" ht="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1:37" ht="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row>
    <row r="66" spans="1:37" ht="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row>
    <row r="67" spans="1:37" ht="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row>
    <row r="68" spans="1:37" ht="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row>
    <row r="69" spans="1:37" ht="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row>
    <row r="70" spans="1:37" ht="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row>
    <row r="71" spans="1:37" ht="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row>
    <row r="72" spans="1:37" ht="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row>
    <row r="73" spans="1:37" ht="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row>
    <row r="74" spans="1:37" ht="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row>
    <row r="75" spans="1:37" ht="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row>
    <row r="76" spans="1:37" ht="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row>
    <row r="77" spans="1:37" ht="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row>
    <row r="78" spans="1:37" ht="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row>
    <row r="79" spans="1:37" ht="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row>
    <row r="80" spans="1:37" ht="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row>
    <row r="81" spans="1:37" ht="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ht="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83" spans="1:37" ht="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row>
    <row r="84" spans="1:37" ht="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row>
    <row r="85" spans="1:37" ht="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row>
    <row r="86" spans="1:37" ht="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1:37" ht="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row>
    <row r="88" spans="1:37" ht="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row>
    <row r="89" spans="1:37" ht="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row>
    <row r="90" spans="1:37" ht="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row>
    <row r="91" spans="1:37" ht="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row>
    <row r="92" spans="1:37" ht="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row>
    <row r="93" spans="1:37" ht="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row>
    <row r="94" spans="1:37" ht="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row>
    <row r="95" spans="1:37" ht="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row>
    <row r="96" spans="1:37" ht="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row>
    <row r="97" spans="1:37" ht="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row>
    <row r="98" spans="1:37" ht="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row>
    <row r="99" spans="1:37" ht="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row>
    <row r="100" spans="1:37" ht="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row>
    <row r="101" spans="1:37" ht="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row>
    <row r="102" spans="1:37" ht="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row>
    <row r="103" spans="1:37" ht="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row>
    <row r="104" spans="1:37" ht="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row>
    <row r="105" spans="1:37" ht="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row>
    <row r="106" spans="1:37" ht="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row>
    <row r="107" spans="1:37" ht="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row>
    <row r="108" spans="1:37" ht="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row>
    <row r="109" spans="1:37" ht="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row>
    <row r="110" spans="1:37" ht="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row>
    <row r="111" spans="1:37" ht="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row>
    <row r="112" spans="1:37" ht="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row>
    <row r="113" spans="1:37" ht="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row>
    <row r="114" spans="1:37" ht="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row>
    <row r="115" spans="1:37" ht="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row>
    <row r="116" spans="1:37" ht="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row>
    <row r="117" spans="1:37" ht="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row>
    <row r="118" spans="1:37" ht="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row>
    <row r="119" spans="1:37" ht="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row>
    <row r="120" spans="1:37" ht="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row>
    <row r="121" spans="1:37" ht="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row>
    <row r="122" spans="1:37" ht="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row>
    <row r="123" spans="1:37" ht="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row>
    <row r="124" spans="1:37" ht="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row>
    <row r="125" spans="1:37" ht="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row>
    <row r="126" spans="1:37" ht="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row>
    <row r="127" spans="1:37" ht="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row>
    <row r="128" spans="1:37" ht="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row>
    <row r="129" spans="1:37" ht="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row>
    <row r="130" spans="1:37" ht="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row>
    <row r="131" spans="1:37" ht="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row>
    <row r="132" spans="1:37" ht="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row>
    <row r="133" spans="1:37" ht="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row>
    <row r="134" spans="1:37" ht="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row>
    <row r="135" spans="1:37" ht="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row>
    <row r="136" spans="1:37" ht="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row>
    <row r="137" spans="1:37" ht="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row>
    <row r="138" spans="1:37" ht="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row>
    <row r="139" spans="1:37" ht="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row>
    <row r="140" spans="1:37" ht="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row>
    <row r="141" spans="1:37" ht="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row>
    <row r="142" spans="1:37" ht="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row>
    <row r="143" spans="1:37" ht="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row>
    <row r="144" spans="1:37" ht="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row>
    <row r="145" spans="1:37" ht="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row>
    <row r="146" spans="1:37" ht="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row>
    <row r="147" spans="1:37" ht="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row>
    <row r="148" spans="1:37" ht="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row>
    <row r="149" spans="1:37" ht="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row>
    <row r="150" spans="1:37" ht="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row>
    <row r="151" spans="1:37" ht="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row>
    <row r="152" spans="1:37" ht="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row>
    <row r="153" spans="1:37" ht="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row>
    <row r="154" spans="1:37" ht="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row>
    <row r="155" spans="1:37" ht="1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row>
    <row r="156" spans="1:37" ht="1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row>
    <row r="157" spans="1:37" ht="1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row>
    <row r="158" spans="1:37" ht="1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row>
    <row r="159" spans="1:37" ht="1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row>
    <row r="160" spans="1:37" ht="1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row>
    <row r="161" spans="1:37" ht="1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row>
    <row r="162" spans="1:37" ht="1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row>
    <row r="163" spans="1:37" ht="1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row>
    <row r="164" spans="1:37" ht="1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row>
    <row r="165" spans="1:37" ht="1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row>
    <row r="166" spans="1:37" ht="1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row>
    <row r="167" spans="1:37" ht="1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row>
    <row r="168" spans="1:37" ht="1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row>
    <row r="169" spans="1:37" ht="1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row>
    <row r="170" spans="1:37" ht="1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row>
    <row r="171" spans="1:37" ht="1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row>
    <row r="172" spans="1:37" ht="1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row>
    <row r="173" spans="1:37" ht="1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row>
    <row r="174" spans="1:37" ht="1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row>
    <row r="175" spans="1:37" ht="1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row>
    <row r="176" spans="1:37" ht="1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row>
    <row r="177" spans="1:37" ht="1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row>
    <row r="178" spans="1:37" ht="1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row>
    <row r="179" spans="1:37" ht="1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row>
    <row r="180" spans="1:37" ht="1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row>
    <row r="181" spans="1:37" ht="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row>
    <row r="182" spans="1:37" ht="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row>
    <row r="183" spans="1:37" ht="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row>
    <row r="184" spans="1:37" ht="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row>
    <row r="185" spans="1:37" ht="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row>
    <row r="186" spans="1:37" ht="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row>
    <row r="187" spans="1:37" ht="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row>
    <row r="188" spans="1:37" ht="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row>
    <row r="189" spans="1:37" ht="1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row>
    <row r="190" spans="1:37" ht="1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row>
    <row r="191" spans="1:37" ht="1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row>
    <row r="192" spans="1:37" ht="1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row>
    <row r="193" spans="1:37" ht="1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row>
    <row r="194" spans="1:37" ht="1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row>
    <row r="195" spans="1:37" ht="1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row>
    <row r="196" spans="1:37" ht="1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row>
    <row r="197" spans="1:37" ht="1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row>
    <row r="198" spans="1:37" ht="1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row>
    <row r="199" spans="1:37" ht="1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row>
    <row r="200" spans="1:37" ht="1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row>
    <row r="201" spans="1:37" ht="1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row>
    <row r="202" spans="1:37" ht="1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row>
    <row r="203" spans="1:37" ht="1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row>
    <row r="204" spans="1:37" ht="1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row>
    <row r="205" spans="1:37" ht="1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row>
    <row r="206" spans="1:37" ht="1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row>
    <row r="207" spans="1:37" ht="1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row>
    <row r="208" spans="1:37" ht="1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row>
    <row r="209" spans="1:37" ht="1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row>
    <row r="210" spans="1:37" ht="1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row>
    <row r="211" spans="1:37" ht="1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row>
    <row r="212" spans="9:37" ht="15">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row>
    <row r="213" spans="9:37" ht="15">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row>
    <row r="214" spans="9:37" ht="15">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row>
    <row r="215" spans="9:37" ht="15">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row>
    <row r="216" spans="9:37" ht="15">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row>
    <row r="217" spans="9:37" ht="15">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row>
    <row r="218" spans="9:37" ht="15">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row>
    <row r="219" spans="9:37" ht="15">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row>
    <row r="220" spans="9:37" ht="15">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row>
    <row r="221" spans="9:37" ht="15">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row>
    <row r="222" spans="9:37" ht="15">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row>
    <row r="223" spans="9:37" ht="15">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row>
    <row r="224" spans="9:37" ht="15">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row>
    <row r="225" spans="9:37" ht="15">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row>
    <row r="226" spans="9:37" ht="15">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row>
    <row r="227" spans="9:37" ht="15">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row>
    <row r="228" spans="9:37" ht="15">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row>
    <row r="229" spans="9:37" ht="15">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row>
    <row r="230" spans="9:37" ht="15">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row>
    <row r="231" spans="9:37" ht="15">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row>
    <row r="232" spans="9:37" ht="15">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row>
    <row r="233" spans="9:37" ht="15">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row>
    <row r="234" spans="9:37" ht="15">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row>
    <row r="235" spans="9:37" ht="15">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row>
    <row r="236" spans="9:37" ht="15">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row>
    <row r="237" spans="9:37" ht="15">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row>
    <row r="238" spans="9:37" ht="15">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row>
    <row r="239" spans="9:37" ht="15">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row>
    <row r="240" spans="9:37" ht="15">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row>
    <row r="241" spans="9:37" ht="15">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row>
    <row r="242" spans="9:37" ht="15">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row>
    <row r="243" spans="9:37" ht="15">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row>
    <row r="244" spans="9:37" ht="15">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row>
    <row r="245" spans="9:37" ht="15">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row>
    <row r="246" spans="9:37" ht="15">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row>
    <row r="247" spans="9:37" ht="15">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row>
    <row r="248" spans="9:37" ht="15">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row>
    <row r="249" spans="9:37" ht="15">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row>
    <row r="250" spans="9:37" ht="15">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row>
    <row r="251" spans="9:37" ht="15">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row>
    <row r="252" spans="9:37" ht="15">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row>
    <row r="253" spans="9:37" ht="15">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row>
    <row r="254" spans="9:37" ht="15">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row>
    <row r="255" spans="9:37" ht="15">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row>
    <row r="256" spans="9:37" ht="15">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row>
    <row r="257" spans="9:37" ht="15">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row>
    <row r="258" spans="9:37" ht="15">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row>
    <row r="259" spans="9:37" ht="15">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row>
    <row r="260" spans="9:37" ht="15">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row>
    <row r="261" spans="9:37" ht="15">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row>
    <row r="262" spans="9:37" ht="15">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row>
    <row r="263" spans="9:37" ht="15">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row>
    <row r="264" spans="9:37" ht="15">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row>
    <row r="265" spans="9:37" ht="15">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row>
    <row r="266" spans="9:37" ht="15">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row>
    <row r="267" spans="9:37" ht="15">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row>
    <row r="268" spans="9:37" ht="15">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row>
    <row r="269" spans="9:37" ht="15">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row>
    <row r="270" spans="9:37" ht="15">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row>
    <row r="271" spans="9:37" ht="15">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row>
    <row r="272" spans="9:37" ht="15">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row>
    <row r="273" spans="9:37" ht="15">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row>
    <row r="274" spans="9:37" ht="15">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row>
    <row r="275" spans="9:37" ht="15">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row>
    <row r="276" spans="9:37" ht="15">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row>
    <row r="277" spans="9:37" ht="15">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row>
    <row r="278" spans="9:37" ht="15">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row>
    <row r="279" spans="9:37" ht="15">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N27"/>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33.140625" style="6" customWidth="1"/>
    <col min="2" max="14" width="14.7109375" style="6" customWidth="1"/>
    <col min="15" max="15" width="11.28125" style="6" customWidth="1"/>
    <col min="16" max="16384" width="9.140625" style="6" customWidth="1"/>
  </cols>
  <sheetData>
    <row r="1" ht="15.75">
      <c r="A1" s="20" t="s">
        <v>82</v>
      </c>
    </row>
    <row r="2" s="19" customFormat="1" ht="21.75" thickBot="1">
      <c r="A2" s="19" t="s">
        <v>22</v>
      </c>
    </row>
    <row r="3" spans="1:12" ht="18.75" thickBot="1">
      <c r="A3" s="21"/>
      <c r="G3" s="305" t="s">
        <v>25</v>
      </c>
      <c r="H3" s="32"/>
      <c r="I3" s="32"/>
      <c r="J3" s="32"/>
      <c r="K3" s="32"/>
      <c r="L3" s="33"/>
    </row>
    <row r="4" spans="1:14" s="4" customFormat="1" ht="79.5" thickBot="1">
      <c r="A4" s="121" t="s">
        <v>87</v>
      </c>
      <c r="B4" s="122" t="s">
        <v>66</v>
      </c>
      <c r="C4" s="123" t="s">
        <v>23</v>
      </c>
      <c r="D4" s="123" t="s">
        <v>33</v>
      </c>
      <c r="E4" s="123" t="s">
        <v>32</v>
      </c>
      <c r="F4" s="124" t="s">
        <v>24</v>
      </c>
      <c r="G4" s="125" t="s">
        <v>26</v>
      </c>
      <c r="H4" s="123" t="s">
        <v>39</v>
      </c>
      <c r="I4" s="123" t="s">
        <v>28</v>
      </c>
      <c r="J4" s="123" t="s">
        <v>29</v>
      </c>
      <c r="K4" s="123" t="s">
        <v>30</v>
      </c>
      <c r="L4" s="126" t="s">
        <v>31</v>
      </c>
      <c r="M4" s="127" t="s">
        <v>142</v>
      </c>
      <c r="N4" s="121" t="s">
        <v>123</v>
      </c>
    </row>
    <row r="5" spans="1:14" ht="15.75">
      <c r="A5" s="128"/>
      <c r="B5" s="129"/>
      <c r="C5" s="130"/>
      <c r="D5" s="130"/>
      <c r="E5" s="130"/>
      <c r="F5" s="131">
        <f>SUM(B5:E5)</f>
        <v>0</v>
      </c>
      <c r="G5" s="132">
        <v>0</v>
      </c>
      <c r="H5" s="133">
        <v>0</v>
      </c>
      <c r="I5" s="133">
        <v>0</v>
      </c>
      <c r="J5" s="133">
        <v>0</v>
      </c>
      <c r="K5" s="133">
        <v>0</v>
      </c>
      <c r="L5" s="134">
        <v>0</v>
      </c>
      <c r="M5" s="135">
        <f>SUM(G5:L5)</f>
        <v>0</v>
      </c>
      <c r="N5" s="136">
        <f>F5*(1-M5)</f>
        <v>0</v>
      </c>
    </row>
    <row r="6" spans="1:14" ht="15.75">
      <c r="A6" s="137"/>
      <c r="B6" s="138"/>
      <c r="C6" s="139"/>
      <c r="D6" s="139"/>
      <c r="E6" s="139"/>
      <c r="F6" s="140">
        <f aca="true" t="shared" si="0" ref="F6:F22">SUM(B6:E6)</f>
        <v>0</v>
      </c>
      <c r="G6" s="141">
        <v>0</v>
      </c>
      <c r="H6" s="142">
        <v>0</v>
      </c>
      <c r="I6" s="142">
        <v>0</v>
      </c>
      <c r="J6" s="142">
        <v>0</v>
      </c>
      <c r="K6" s="142">
        <v>0</v>
      </c>
      <c r="L6" s="143">
        <v>0</v>
      </c>
      <c r="M6" s="144">
        <f aca="true" t="shared" si="1" ref="M6:M17">SUM(G6:L6)</f>
        <v>0</v>
      </c>
      <c r="N6" s="145">
        <f aca="true" t="shared" si="2" ref="N6:N24">F6*(1-M6)</f>
        <v>0</v>
      </c>
    </row>
    <row r="7" spans="1:14" ht="15.75">
      <c r="A7" s="137"/>
      <c r="B7" s="138"/>
      <c r="C7" s="139"/>
      <c r="D7" s="139"/>
      <c r="E7" s="139"/>
      <c r="F7" s="140">
        <f t="shared" si="0"/>
        <v>0</v>
      </c>
      <c r="G7" s="141">
        <v>0</v>
      </c>
      <c r="H7" s="142">
        <v>0</v>
      </c>
      <c r="I7" s="142">
        <v>0</v>
      </c>
      <c r="J7" s="142">
        <v>0</v>
      </c>
      <c r="K7" s="142">
        <v>0</v>
      </c>
      <c r="L7" s="143">
        <v>0</v>
      </c>
      <c r="M7" s="144">
        <f t="shared" si="1"/>
        <v>0</v>
      </c>
      <c r="N7" s="145">
        <f t="shared" si="2"/>
        <v>0</v>
      </c>
    </row>
    <row r="8" spans="1:14" ht="15.75">
      <c r="A8" s="137"/>
      <c r="B8" s="138"/>
      <c r="C8" s="139"/>
      <c r="D8" s="139"/>
      <c r="E8" s="139"/>
      <c r="F8" s="140">
        <f t="shared" si="0"/>
        <v>0</v>
      </c>
      <c r="G8" s="141">
        <v>0</v>
      </c>
      <c r="H8" s="142">
        <v>0</v>
      </c>
      <c r="I8" s="142">
        <v>0</v>
      </c>
      <c r="J8" s="142">
        <v>0</v>
      </c>
      <c r="K8" s="142">
        <v>0</v>
      </c>
      <c r="L8" s="143">
        <v>0</v>
      </c>
      <c r="M8" s="144">
        <f t="shared" si="1"/>
        <v>0</v>
      </c>
      <c r="N8" s="145">
        <f t="shared" si="2"/>
        <v>0</v>
      </c>
    </row>
    <row r="9" spans="1:14" ht="15.75">
      <c r="A9" s="137"/>
      <c r="B9" s="138"/>
      <c r="C9" s="139"/>
      <c r="D9" s="139"/>
      <c r="E9" s="139"/>
      <c r="F9" s="140">
        <f t="shared" si="0"/>
        <v>0</v>
      </c>
      <c r="G9" s="141">
        <v>0</v>
      </c>
      <c r="H9" s="142">
        <v>0</v>
      </c>
      <c r="I9" s="142">
        <v>0</v>
      </c>
      <c r="J9" s="142">
        <v>0</v>
      </c>
      <c r="K9" s="142">
        <v>0</v>
      </c>
      <c r="L9" s="143">
        <v>0</v>
      </c>
      <c r="M9" s="144">
        <f t="shared" si="1"/>
        <v>0</v>
      </c>
      <c r="N9" s="145">
        <f t="shared" si="2"/>
        <v>0</v>
      </c>
    </row>
    <row r="10" spans="1:14" ht="15.75">
      <c r="A10" s="137"/>
      <c r="B10" s="138"/>
      <c r="C10" s="139"/>
      <c r="D10" s="139"/>
      <c r="E10" s="139"/>
      <c r="F10" s="140">
        <f t="shared" si="0"/>
        <v>0</v>
      </c>
      <c r="G10" s="141">
        <v>0</v>
      </c>
      <c r="H10" s="142">
        <v>0</v>
      </c>
      <c r="I10" s="142">
        <v>0</v>
      </c>
      <c r="J10" s="142">
        <v>0</v>
      </c>
      <c r="K10" s="142">
        <v>0</v>
      </c>
      <c r="L10" s="143">
        <v>0</v>
      </c>
      <c r="M10" s="144">
        <f t="shared" si="1"/>
        <v>0</v>
      </c>
      <c r="N10" s="145">
        <f t="shared" si="2"/>
        <v>0</v>
      </c>
    </row>
    <row r="11" spans="1:14" ht="15.75">
      <c r="A11" s="137"/>
      <c r="B11" s="138"/>
      <c r="C11" s="139"/>
      <c r="D11" s="139"/>
      <c r="E11" s="139"/>
      <c r="F11" s="140">
        <f t="shared" si="0"/>
        <v>0</v>
      </c>
      <c r="G11" s="141">
        <v>0</v>
      </c>
      <c r="H11" s="142">
        <v>0</v>
      </c>
      <c r="I11" s="142">
        <v>0</v>
      </c>
      <c r="J11" s="142">
        <v>0</v>
      </c>
      <c r="K11" s="142">
        <v>0</v>
      </c>
      <c r="L11" s="143">
        <v>0</v>
      </c>
      <c r="M11" s="144">
        <f t="shared" si="1"/>
        <v>0</v>
      </c>
      <c r="N11" s="145">
        <f t="shared" si="2"/>
        <v>0</v>
      </c>
    </row>
    <row r="12" spans="1:14" ht="15.75">
      <c r="A12" s="137"/>
      <c r="B12" s="138"/>
      <c r="C12" s="139"/>
      <c r="D12" s="139"/>
      <c r="E12" s="139"/>
      <c r="F12" s="140">
        <f t="shared" si="0"/>
        <v>0</v>
      </c>
      <c r="G12" s="141">
        <v>0</v>
      </c>
      <c r="H12" s="142">
        <v>0</v>
      </c>
      <c r="I12" s="142">
        <v>0</v>
      </c>
      <c r="J12" s="142">
        <v>0</v>
      </c>
      <c r="K12" s="142">
        <v>0</v>
      </c>
      <c r="L12" s="143">
        <v>0</v>
      </c>
      <c r="M12" s="144">
        <f t="shared" si="1"/>
        <v>0</v>
      </c>
      <c r="N12" s="145">
        <f t="shared" si="2"/>
        <v>0</v>
      </c>
    </row>
    <row r="13" spans="1:14" ht="15.75">
      <c r="A13" s="137"/>
      <c r="B13" s="138"/>
      <c r="C13" s="139"/>
      <c r="D13" s="139"/>
      <c r="E13" s="139"/>
      <c r="F13" s="140">
        <f t="shared" si="0"/>
        <v>0</v>
      </c>
      <c r="G13" s="141">
        <v>0</v>
      </c>
      <c r="H13" s="142">
        <v>0</v>
      </c>
      <c r="I13" s="142">
        <v>0</v>
      </c>
      <c r="J13" s="142">
        <v>0</v>
      </c>
      <c r="K13" s="142">
        <v>0</v>
      </c>
      <c r="L13" s="143">
        <v>0</v>
      </c>
      <c r="M13" s="144">
        <f t="shared" si="1"/>
        <v>0</v>
      </c>
      <c r="N13" s="145">
        <f t="shared" si="2"/>
        <v>0</v>
      </c>
    </row>
    <row r="14" spans="1:14" ht="15.75">
      <c r="A14" s="137"/>
      <c r="B14" s="138"/>
      <c r="C14" s="139"/>
      <c r="D14" s="139"/>
      <c r="E14" s="139"/>
      <c r="F14" s="140">
        <f t="shared" si="0"/>
        <v>0</v>
      </c>
      <c r="G14" s="141">
        <v>0</v>
      </c>
      <c r="H14" s="142">
        <v>0</v>
      </c>
      <c r="I14" s="142">
        <v>0</v>
      </c>
      <c r="J14" s="142">
        <v>0</v>
      </c>
      <c r="K14" s="142">
        <v>0</v>
      </c>
      <c r="L14" s="143">
        <v>0</v>
      </c>
      <c r="M14" s="144">
        <f t="shared" si="1"/>
        <v>0</v>
      </c>
      <c r="N14" s="145">
        <f t="shared" si="2"/>
        <v>0</v>
      </c>
    </row>
    <row r="15" spans="1:14" ht="15.75">
      <c r="A15" s="137"/>
      <c r="B15" s="138"/>
      <c r="C15" s="139"/>
      <c r="D15" s="139"/>
      <c r="E15" s="139"/>
      <c r="F15" s="140">
        <f t="shared" si="0"/>
        <v>0</v>
      </c>
      <c r="G15" s="141">
        <v>0</v>
      </c>
      <c r="H15" s="142">
        <v>0</v>
      </c>
      <c r="I15" s="142">
        <v>0</v>
      </c>
      <c r="J15" s="142">
        <v>0</v>
      </c>
      <c r="K15" s="142">
        <v>0</v>
      </c>
      <c r="L15" s="143">
        <v>0</v>
      </c>
      <c r="M15" s="144">
        <f t="shared" si="1"/>
        <v>0</v>
      </c>
      <c r="N15" s="145">
        <f t="shared" si="2"/>
        <v>0</v>
      </c>
    </row>
    <row r="16" spans="1:14" ht="15.75">
      <c r="A16" s="137"/>
      <c r="B16" s="138"/>
      <c r="C16" s="139"/>
      <c r="D16" s="139"/>
      <c r="E16" s="139"/>
      <c r="F16" s="140">
        <f t="shared" si="0"/>
        <v>0</v>
      </c>
      <c r="G16" s="141">
        <v>0</v>
      </c>
      <c r="H16" s="142">
        <v>0</v>
      </c>
      <c r="I16" s="142">
        <v>0</v>
      </c>
      <c r="J16" s="142">
        <v>0</v>
      </c>
      <c r="K16" s="142">
        <v>0</v>
      </c>
      <c r="L16" s="143">
        <v>0</v>
      </c>
      <c r="M16" s="144">
        <f t="shared" si="1"/>
        <v>0</v>
      </c>
      <c r="N16" s="145">
        <f t="shared" si="2"/>
        <v>0</v>
      </c>
    </row>
    <row r="17" spans="1:14" ht="15.75">
      <c r="A17" s="137"/>
      <c r="B17" s="138"/>
      <c r="C17" s="139"/>
      <c r="D17" s="139"/>
      <c r="E17" s="139"/>
      <c r="F17" s="140">
        <f t="shared" si="0"/>
        <v>0</v>
      </c>
      <c r="G17" s="141">
        <v>0</v>
      </c>
      <c r="H17" s="142">
        <v>0</v>
      </c>
      <c r="I17" s="142">
        <v>0</v>
      </c>
      <c r="J17" s="142">
        <v>0</v>
      </c>
      <c r="K17" s="142">
        <v>0</v>
      </c>
      <c r="L17" s="143">
        <v>0</v>
      </c>
      <c r="M17" s="144">
        <f t="shared" si="1"/>
        <v>0</v>
      </c>
      <c r="N17" s="145">
        <f t="shared" si="2"/>
        <v>0</v>
      </c>
    </row>
    <row r="18" spans="1:14" ht="15.75">
      <c r="A18" s="137"/>
      <c r="B18" s="138"/>
      <c r="C18" s="139"/>
      <c r="D18" s="139"/>
      <c r="E18" s="139"/>
      <c r="F18" s="140">
        <f t="shared" si="0"/>
        <v>0</v>
      </c>
      <c r="G18" s="141">
        <v>0</v>
      </c>
      <c r="H18" s="142">
        <v>0</v>
      </c>
      <c r="I18" s="142">
        <v>0</v>
      </c>
      <c r="J18" s="142">
        <v>0</v>
      </c>
      <c r="K18" s="142">
        <v>0</v>
      </c>
      <c r="L18" s="143">
        <v>0</v>
      </c>
      <c r="M18" s="144">
        <f aca="true" t="shared" si="3" ref="M18:M24">SUM(G18:L18)</f>
        <v>0</v>
      </c>
      <c r="N18" s="145">
        <f>F18*(1-M18)</f>
        <v>0</v>
      </c>
    </row>
    <row r="19" spans="1:14" ht="15.75">
      <c r="A19" s="137"/>
      <c r="B19" s="138"/>
      <c r="C19" s="139"/>
      <c r="D19" s="139"/>
      <c r="E19" s="139"/>
      <c r="F19" s="140">
        <f t="shared" si="0"/>
        <v>0</v>
      </c>
      <c r="G19" s="141">
        <v>0</v>
      </c>
      <c r="H19" s="142">
        <v>0</v>
      </c>
      <c r="I19" s="142">
        <v>0</v>
      </c>
      <c r="J19" s="142">
        <v>0</v>
      </c>
      <c r="K19" s="142">
        <v>0</v>
      </c>
      <c r="L19" s="143">
        <v>0</v>
      </c>
      <c r="M19" s="144">
        <f t="shared" si="3"/>
        <v>0</v>
      </c>
      <c r="N19" s="145">
        <f>F19*(1-M19)</f>
        <v>0</v>
      </c>
    </row>
    <row r="20" spans="1:14" ht="15.75">
      <c r="A20" s="137"/>
      <c r="B20" s="138"/>
      <c r="C20" s="139"/>
      <c r="D20" s="139"/>
      <c r="E20" s="139"/>
      <c r="F20" s="140">
        <f t="shared" si="0"/>
        <v>0</v>
      </c>
      <c r="G20" s="141">
        <v>0</v>
      </c>
      <c r="H20" s="142">
        <v>0</v>
      </c>
      <c r="I20" s="142">
        <v>0</v>
      </c>
      <c r="J20" s="142">
        <v>0</v>
      </c>
      <c r="K20" s="142">
        <v>0</v>
      </c>
      <c r="L20" s="143">
        <v>0</v>
      </c>
      <c r="M20" s="144">
        <f t="shared" si="3"/>
        <v>0</v>
      </c>
      <c r="N20" s="145">
        <f>F20*(1-M20)</f>
        <v>0</v>
      </c>
    </row>
    <row r="21" spans="1:14" ht="15.75">
      <c r="A21" s="137"/>
      <c r="B21" s="138"/>
      <c r="C21" s="139"/>
      <c r="D21" s="139"/>
      <c r="E21" s="139"/>
      <c r="F21" s="140">
        <f t="shared" si="0"/>
        <v>0</v>
      </c>
      <c r="G21" s="141">
        <v>0</v>
      </c>
      <c r="H21" s="142">
        <v>0</v>
      </c>
      <c r="I21" s="142">
        <v>0</v>
      </c>
      <c r="J21" s="142">
        <v>0</v>
      </c>
      <c r="K21" s="142">
        <v>0</v>
      </c>
      <c r="L21" s="143">
        <v>0</v>
      </c>
      <c r="M21" s="144">
        <f t="shared" si="3"/>
        <v>0</v>
      </c>
      <c r="N21" s="145">
        <f>F21*(1-M21)</f>
        <v>0</v>
      </c>
    </row>
    <row r="22" spans="1:14" ht="15.75">
      <c r="A22" s="137"/>
      <c r="B22" s="138"/>
      <c r="C22" s="139"/>
      <c r="D22" s="139"/>
      <c r="E22" s="139"/>
      <c r="F22" s="140">
        <f t="shared" si="0"/>
        <v>0</v>
      </c>
      <c r="G22" s="141">
        <v>0</v>
      </c>
      <c r="H22" s="142">
        <v>0</v>
      </c>
      <c r="I22" s="142">
        <v>0</v>
      </c>
      <c r="J22" s="142">
        <v>0</v>
      </c>
      <c r="K22" s="142">
        <v>0</v>
      </c>
      <c r="L22" s="143">
        <v>0</v>
      </c>
      <c r="M22" s="144">
        <f t="shared" si="3"/>
        <v>0</v>
      </c>
      <c r="N22" s="145">
        <f>F22*(1-M22)</f>
        <v>0</v>
      </c>
    </row>
    <row r="23" spans="1:14" ht="15.75">
      <c r="A23" s="137"/>
      <c r="B23" s="138"/>
      <c r="C23" s="139"/>
      <c r="D23" s="139"/>
      <c r="E23" s="139"/>
      <c r="F23" s="140">
        <f>SUM(B23:E23)</f>
        <v>0</v>
      </c>
      <c r="G23" s="141">
        <v>0</v>
      </c>
      <c r="H23" s="142">
        <v>0</v>
      </c>
      <c r="I23" s="142">
        <v>0</v>
      </c>
      <c r="J23" s="142">
        <v>0</v>
      </c>
      <c r="K23" s="142">
        <v>0</v>
      </c>
      <c r="L23" s="143">
        <v>0</v>
      </c>
      <c r="M23" s="144">
        <f t="shared" si="3"/>
        <v>0</v>
      </c>
      <c r="N23" s="145">
        <f t="shared" si="2"/>
        <v>0</v>
      </c>
    </row>
    <row r="24" spans="1:14" ht="16.5" thickBot="1">
      <c r="A24" s="146"/>
      <c r="B24" s="147"/>
      <c r="C24" s="148"/>
      <c r="D24" s="148"/>
      <c r="E24" s="148"/>
      <c r="F24" s="149">
        <f>SUM(B24:E24)</f>
        <v>0</v>
      </c>
      <c r="G24" s="150">
        <v>0</v>
      </c>
      <c r="H24" s="151">
        <v>0</v>
      </c>
      <c r="I24" s="151">
        <v>0</v>
      </c>
      <c r="J24" s="151">
        <v>0</v>
      </c>
      <c r="K24" s="151">
        <v>0</v>
      </c>
      <c r="L24" s="152">
        <v>0</v>
      </c>
      <c r="M24" s="153">
        <f t="shared" si="3"/>
        <v>0</v>
      </c>
      <c r="N24" s="154">
        <f t="shared" si="2"/>
        <v>0</v>
      </c>
    </row>
    <row r="25" spans="1:14" ht="16.5" thickBot="1">
      <c r="A25" s="155" t="s">
        <v>5</v>
      </c>
      <c r="B25" s="156">
        <f>SUM(B5:B24)</f>
        <v>0</v>
      </c>
      <c r="C25" s="157">
        <f>SUM(C5:C24)</f>
        <v>0</v>
      </c>
      <c r="D25" s="157">
        <f>SUM(D5:D24)</f>
        <v>0</v>
      </c>
      <c r="E25" s="157">
        <f>SUM(E5:E24)</f>
        <v>0</v>
      </c>
      <c r="F25" s="157">
        <f>SUM(F5:F24)</f>
        <v>0</v>
      </c>
      <c r="G25" s="158">
        <f aca="true" t="shared" si="4" ref="G25:L25">SUMPRODUCT(G5:G24,$F$5:$F$24)</f>
        <v>0</v>
      </c>
      <c r="H25" s="159">
        <f t="shared" si="4"/>
        <v>0</v>
      </c>
      <c r="I25" s="159">
        <f t="shared" si="4"/>
        <v>0</v>
      </c>
      <c r="J25" s="159">
        <f t="shared" si="4"/>
        <v>0</v>
      </c>
      <c r="K25" s="159">
        <f t="shared" si="4"/>
        <v>0</v>
      </c>
      <c r="L25" s="160">
        <f t="shared" si="4"/>
        <v>0</v>
      </c>
      <c r="M25" s="161"/>
      <c r="N25" s="162">
        <f>SUM(N5:N24)</f>
        <v>0</v>
      </c>
    </row>
    <row r="27" ht="15">
      <c r="A27" s="22"/>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25"/>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33.140625" style="6" customWidth="1"/>
    <col min="2" max="11" width="17.7109375" style="6" customWidth="1"/>
    <col min="12" max="16384" width="9.140625" style="6" customWidth="1"/>
  </cols>
  <sheetData>
    <row r="1" ht="15.75">
      <c r="A1" s="43" t="s">
        <v>82</v>
      </c>
    </row>
    <row r="2" spans="1:2" ht="21.75" thickBot="1">
      <c r="A2" s="28" t="s">
        <v>0</v>
      </c>
      <c r="B2" s="21"/>
    </row>
    <row r="3" spans="1:9" ht="18.75" thickBot="1">
      <c r="A3" s="21"/>
      <c r="B3" s="21"/>
      <c r="D3" s="306" t="s">
        <v>25</v>
      </c>
      <c r="E3" s="36"/>
      <c r="F3" s="36"/>
      <c r="G3" s="36"/>
      <c r="H3" s="36"/>
      <c r="I3" s="37"/>
    </row>
    <row r="4" spans="1:11" ht="79.5" thickBot="1">
      <c r="A4" s="163" t="s">
        <v>141</v>
      </c>
      <c r="B4" s="122" t="s">
        <v>35</v>
      </c>
      <c r="C4" s="124" t="s">
        <v>24</v>
      </c>
      <c r="D4" s="125" t="s">
        <v>26</v>
      </c>
      <c r="E4" s="123" t="s">
        <v>27</v>
      </c>
      <c r="F4" s="123" t="s">
        <v>28</v>
      </c>
      <c r="G4" s="123" t="s">
        <v>29</v>
      </c>
      <c r="H4" s="123" t="s">
        <v>30</v>
      </c>
      <c r="I4" s="126" t="s">
        <v>31</v>
      </c>
      <c r="J4" s="127" t="s">
        <v>142</v>
      </c>
      <c r="K4" s="121" t="s">
        <v>123</v>
      </c>
    </row>
    <row r="5" spans="1:11" ht="15.75">
      <c r="A5" s="164"/>
      <c r="B5" s="165">
        <v>0</v>
      </c>
      <c r="C5" s="166">
        <v>0</v>
      </c>
      <c r="D5" s="132">
        <v>0</v>
      </c>
      <c r="E5" s="133">
        <v>0</v>
      </c>
      <c r="F5" s="133">
        <v>0</v>
      </c>
      <c r="G5" s="133">
        <v>0</v>
      </c>
      <c r="H5" s="133">
        <v>0</v>
      </c>
      <c r="I5" s="167">
        <v>0</v>
      </c>
      <c r="J5" s="168">
        <f>SUM(D5:I5)</f>
        <v>0</v>
      </c>
      <c r="K5" s="169">
        <f>C5*(1-J5)</f>
        <v>0</v>
      </c>
    </row>
    <row r="6" spans="1:11" ht="15.75">
      <c r="A6" s="137"/>
      <c r="B6" s="170">
        <v>0</v>
      </c>
      <c r="C6" s="171">
        <v>0</v>
      </c>
      <c r="D6" s="141">
        <v>0</v>
      </c>
      <c r="E6" s="142">
        <v>0</v>
      </c>
      <c r="F6" s="142">
        <v>0</v>
      </c>
      <c r="G6" s="142">
        <v>0</v>
      </c>
      <c r="H6" s="142">
        <v>0</v>
      </c>
      <c r="I6" s="172">
        <v>0</v>
      </c>
      <c r="J6" s="173">
        <f aca="true" t="shared" si="0" ref="J6:J24">SUM(D6:I6)</f>
        <v>0</v>
      </c>
      <c r="K6" s="145">
        <f aca="true" t="shared" si="1" ref="K6:K24">C6*(1-J6)</f>
        <v>0</v>
      </c>
    </row>
    <row r="7" spans="1:11" ht="15.75">
      <c r="A7" s="137"/>
      <c r="B7" s="170">
        <v>0</v>
      </c>
      <c r="C7" s="171">
        <v>0</v>
      </c>
      <c r="D7" s="141">
        <v>0</v>
      </c>
      <c r="E7" s="142">
        <v>0</v>
      </c>
      <c r="F7" s="142">
        <v>0</v>
      </c>
      <c r="G7" s="142">
        <v>0</v>
      </c>
      <c r="H7" s="142">
        <v>0</v>
      </c>
      <c r="I7" s="172">
        <v>0</v>
      </c>
      <c r="J7" s="173">
        <f t="shared" si="0"/>
        <v>0</v>
      </c>
      <c r="K7" s="145">
        <f t="shared" si="1"/>
        <v>0</v>
      </c>
    </row>
    <row r="8" spans="1:11" ht="15.75">
      <c r="A8" s="137"/>
      <c r="B8" s="170">
        <v>0</v>
      </c>
      <c r="C8" s="171">
        <v>0</v>
      </c>
      <c r="D8" s="141">
        <v>0</v>
      </c>
      <c r="E8" s="142">
        <v>0</v>
      </c>
      <c r="F8" s="142">
        <v>0</v>
      </c>
      <c r="G8" s="142">
        <v>0</v>
      </c>
      <c r="H8" s="142">
        <v>0</v>
      </c>
      <c r="I8" s="172">
        <v>0</v>
      </c>
      <c r="J8" s="173">
        <f t="shared" si="0"/>
        <v>0</v>
      </c>
      <c r="K8" s="145">
        <f t="shared" si="1"/>
        <v>0</v>
      </c>
    </row>
    <row r="9" spans="1:11" ht="15.75">
      <c r="A9" s="137"/>
      <c r="B9" s="170">
        <v>0</v>
      </c>
      <c r="C9" s="171">
        <v>0</v>
      </c>
      <c r="D9" s="141">
        <v>0</v>
      </c>
      <c r="E9" s="142">
        <v>0</v>
      </c>
      <c r="F9" s="142">
        <v>0</v>
      </c>
      <c r="G9" s="142">
        <v>0</v>
      </c>
      <c r="H9" s="142">
        <v>0</v>
      </c>
      <c r="I9" s="172">
        <v>0</v>
      </c>
      <c r="J9" s="173">
        <f t="shared" si="0"/>
        <v>0</v>
      </c>
      <c r="K9" s="145">
        <f t="shared" si="1"/>
        <v>0</v>
      </c>
    </row>
    <row r="10" spans="1:11" ht="15.75">
      <c r="A10" s="137"/>
      <c r="B10" s="170">
        <v>0</v>
      </c>
      <c r="C10" s="171">
        <v>0</v>
      </c>
      <c r="D10" s="141">
        <v>0</v>
      </c>
      <c r="E10" s="142">
        <v>0</v>
      </c>
      <c r="F10" s="142">
        <v>0</v>
      </c>
      <c r="G10" s="142">
        <v>0</v>
      </c>
      <c r="H10" s="142">
        <v>0</v>
      </c>
      <c r="I10" s="172">
        <v>0</v>
      </c>
      <c r="J10" s="173">
        <f t="shared" si="0"/>
        <v>0</v>
      </c>
      <c r="K10" s="145">
        <f t="shared" si="1"/>
        <v>0</v>
      </c>
    </row>
    <row r="11" spans="1:11" ht="15.75">
      <c r="A11" s="137"/>
      <c r="B11" s="170">
        <v>0</v>
      </c>
      <c r="C11" s="171">
        <v>0</v>
      </c>
      <c r="D11" s="141">
        <v>0</v>
      </c>
      <c r="E11" s="142">
        <v>0</v>
      </c>
      <c r="F11" s="142">
        <v>0</v>
      </c>
      <c r="G11" s="142">
        <v>0</v>
      </c>
      <c r="H11" s="142">
        <v>0</v>
      </c>
      <c r="I11" s="172">
        <v>0</v>
      </c>
      <c r="J11" s="173">
        <f t="shared" si="0"/>
        <v>0</v>
      </c>
      <c r="K11" s="145">
        <f t="shared" si="1"/>
        <v>0</v>
      </c>
    </row>
    <row r="12" spans="1:11" ht="15.75">
      <c r="A12" s="137"/>
      <c r="B12" s="174">
        <v>0</v>
      </c>
      <c r="C12" s="171">
        <v>0</v>
      </c>
      <c r="D12" s="141">
        <v>0</v>
      </c>
      <c r="E12" s="142">
        <v>0</v>
      </c>
      <c r="F12" s="142">
        <v>0</v>
      </c>
      <c r="G12" s="142">
        <v>0</v>
      </c>
      <c r="H12" s="142">
        <v>0</v>
      </c>
      <c r="I12" s="172">
        <v>0</v>
      </c>
      <c r="J12" s="173">
        <f t="shared" si="0"/>
        <v>0</v>
      </c>
      <c r="K12" s="145">
        <f t="shared" si="1"/>
        <v>0</v>
      </c>
    </row>
    <row r="13" spans="1:11" ht="15.75">
      <c r="A13" s="137"/>
      <c r="B13" s="174">
        <v>0</v>
      </c>
      <c r="C13" s="171">
        <v>0</v>
      </c>
      <c r="D13" s="141">
        <v>0</v>
      </c>
      <c r="E13" s="142">
        <v>0</v>
      </c>
      <c r="F13" s="142">
        <v>0</v>
      </c>
      <c r="G13" s="142">
        <v>0</v>
      </c>
      <c r="H13" s="142">
        <v>0</v>
      </c>
      <c r="I13" s="172">
        <v>0</v>
      </c>
      <c r="J13" s="173">
        <f t="shared" si="0"/>
        <v>0</v>
      </c>
      <c r="K13" s="145">
        <f t="shared" si="1"/>
        <v>0</v>
      </c>
    </row>
    <row r="14" spans="1:11" ht="15.75">
      <c r="A14" s="137"/>
      <c r="B14" s="174">
        <v>0</v>
      </c>
      <c r="C14" s="171">
        <v>0</v>
      </c>
      <c r="D14" s="141">
        <v>0</v>
      </c>
      <c r="E14" s="142">
        <v>0</v>
      </c>
      <c r="F14" s="142">
        <v>0</v>
      </c>
      <c r="G14" s="142">
        <v>0</v>
      </c>
      <c r="H14" s="142">
        <v>0</v>
      </c>
      <c r="I14" s="172">
        <v>0</v>
      </c>
      <c r="J14" s="173">
        <f t="shared" si="0"/>
        <v>0</v>
      </c>
      <c r="K14" s="145">
        <f t="shared" si="1"/>
        <v>0</v>
      </c>
    </row>
    <row r="15" spans="1:11" ht="15.75">
      <c r="A15" s="137"/>
      <c r="B15" s="174">
        <v>0</v>
      </c>
      <c r="C15" s="171">
        <v>0</v>
      </c>
      <c r="D15" s="141">
        <v>0</v>
      </c>
      <c r="E15" s="142">
        <v>0</v>
      </c>
      <c r="F15" s="142">
        <v>0</v>
      </c>
      <c r="G15" s="142">
        <v>0</v>
      </c>
      <c r="H15" s="142">
        <v>0</v>
      </c>
      <c r="I15" s="172">
        <v>0</v>
      </c>
      <c r="J15" s="173">
        <f t="shared" si="0"/>
        <v>0</v>
      </c>
      <c r="K15" s="145">
        <f t="shared" si="1"/>
        <v>0</v>
      </c>
    </row>
    <row r="16" spans="1:11" ht="15.75">
      <c r="A16" s="137"/>
      <c r="B16" s="174">
        <v>0</v>
      </c>
      <c r="C16" s="171">
        <v>0</v>
      </c>
      <c r="D16" s="141">
        <v>0</v>
      </c>
      <c r="E16" s="142">
        <v>0</v>
      </c>
      <c r="F16" s="142">
        <v>0</v>
      </c>
      <c r="G16" s="142">
        <v>0</v>
      </c>
      <c r="H16" s="142">
        <v>0</v>
      </c>
      <c r="I16" s="172">
        <v>0</v>
      </c>
      <c r="J16" s="173">
        <f t="shared" si="0"/>
        <v>0</v>
      </c>
      <c r="K16" s="145">
        <f t="shared" si="1"/>
        <v>0</v>
      </c>
    </row>
    <row r="17" spans="1:11" ht="15.75">
      <c r="A17" s="137"/>
      <c r="B17" s="170">
        <v>0</v>
      </c>
      <c r="C17" s="171">
        <v>0</v>
      </c>
      <c r="D17" s="141">
        <v>0</v>
      </c>
      <c r="E17" s="142">
        <v>0</v>
      </c>
      <c r="F17" s="142">
        <v>0</v>
      </c>
      <c r="G17" s="142">
        <v>0</v>
      </c>
      <c r="H17" s="142">
        <v>0</v>
      </c>
      <c r="I17" s="172">
        <v>0</v>
      </c>
      <c r="J17" s="173">
        <f t="shared" si="0"/>
        <v>0</v>
      </c>
      <c r="K17" s="145">
        <f t="shared" si="1"/>
        <v>0</v>
      </c>
    </row>
    <row r="18" spans="1:11" ht="15.75">
      <c r="A18" s="137"/>
      <c r="B18" s="170">
        <v>0</v>
      </c>
      <c r="C18" s="171">
        <v>0</v>
      </c>
      <c r="D18" s="141">
        <v>0</v>
      </c>
      <c r="E18" s="142">
        <v>0</v>
      </c>
      <c r="F18" s="142">
        <v>0</v>
      </c>
      <c r="G18" s="142">
        <v>0</v>
      </c>
      <c r="H18" s="142">
        <v>0</v>
      </c>
      <c r="I18" s="172">
        <v>0</v>
      </c>
      <c r="J18" s="173">
        <f t="shared" si="0"/>
        <v>0</v>
      </c>
      <c r="K18" s="145">
        <f t="shared" si="1"/>
        <v>0</v>
      </c>
    </row>
    <row r="19" spans="1:11" ht="15.75">
      <c r="A19" s="137"/>
      <c r="B19" s="170">
        <v>0</v>
      </c>
      <c r="C19" s="171">
        <v>0</v>
      </c>
      <c r="D19" s="141">
        <v>0</v>
      </c>
      <c r="E19" s="142">
        <v>0</v>
      </c>
      <c r="F19" s="142">
        <v>0</v>
      </c>
      <c r="G19" s="142">
        <v>0</v>
      </c>
      <c r="H19" s="142">
        <v>0</v>
      </c>
      <c r="I19" s="172">
        <v>0</v>
      </c>
      <c r="J19" s="173">
        <f t="shared" si="0"/>
        <v>0</v>
      </c>
      <c r="K19" s="145">
        <f t="shared" si="1"/>
        <v>0</v>
      </c>
    </row>
    <row r="20" spans="1:11" ht="15.75">
      <c r="A20" s="137"/>
      <c r="B20" s="170">
        <v>0</v>
      </c>
      <c r="C20" s="171">
        <v>0</v>
      </c>
      <c r="D20" s="141">
        <v>0</v>
      </c>
      <c r="E20" s="142">
        <v>0</v>
      </c>
      <c r="F20" s="142">
        <v>0</v>
      </c>
      <c r="G20" s="142">
        <v>0</v>
      </c>
      <c r="H20" s="142">
        <v>0</v>
      </c>
      <c r="I20" s="172">
        <v>0</v>
      </c>
      <c r="J20" s="173">
        <f>SUM(D20:I20)</f>
        <v>0</v>
      </c>
      <c r="K20" s="145">
        <f>C20*(1-J20)</f>
        <v>0</v>
      </c>
    </row>
    <row r="21" spans="1:11" ht="15.75">
      <c r="A21" s="137"/>
      <c r="B21" s="170">
        <v>0</v>
      </c>
      <c r="C21" s="171">
        <v>0</v>
      </c>
      <c r="D21" s="141">
        <v>0</v>
      </c>
      <c r="E21" s="142">
        <v>0</v>
      </c>
      <c r="F21" s="142">
        <v>0</v>
      </c>
      <c r="G21" s="142">
        <v>0</v>
      </c>
      <c r="H21" s="142">
        <v>0</v>
      </c>
      <c r="I21" s="172">
        <v>0</v>
      </c>
      <c r="J21" s="173">
        <f>SUM(D21:I21)</f>
        <v>0</v>
      </c>
      <c r="K21" s="145">
        <f>C21*(1-J21)</f>
        <v>0</v>
      </c>
    </row>
    <row r="22" spans="1:11" ht="15.75">
      <c r="A22" s="137"/>
      <c r="B22" s="170">
        <v>0</v>
      </c>
      <c r="C22" s="171">
        <v>0</v>
      </c>
      <c r="D22" s="141">
        <v>0</v>
      </c>
      <c r="E22" s="142">
        <v>0</v>
      </c>
      <c r="F22" s="142">
        <v>0</v>
      </c>
      <c r="G22" s="142">
        <v>0</v>
      </c>
      <c r="H22" s="142">
        <v>0</v>
      </c>
      <c r="I22" s="172">
        <v>0</v>
      </c>
      <c r="J22" s="173">
        <f t="shared" si="0"/>
        <v>0</v>
      </c>
      <c r="K22" s="145">
        <f t="shared" si="1"/>
        <v>0</v>
      </c>
    </row>
    <row r="23" spans="1:11" ht="15.75">
      <c r="A23" s="137"/>
      <c r="B23" s="170">
        <v>0</v>
      </c>
      <c r="C23" s="171">
        <v>0</v>
      </c>
      <c r="D23" s="141">
        <v>0</v>
      </c>
      <c r="E23" s="142">
        <v>0</v>
      </c>
      <c r="F23" s="142">
        <v>0</v>
      </c>
      <c r="G23" s="142">
        <v>0</v>
      </c>
      <c r="H23" s="142">
        <v>0</v>
      </c>
      <c r="I23" s="172">
        <v>0</v>
      </c>
      <c r="J23" s="173">
        <f t="shared" si="0"/>
        <v>0</v>
      </c>
      <c r="K23" s="145">
        <f t="shared" si="1"/>
        <v>0</v>
      </c>
    </row>
    <row r="24" spans="1:11" ht="16.5" thickBot="1">
      <c r="A24" s="175"/>
      <c r="B24" s="176">
        <v>0</v>
      </c>
      <c r="C24" s="177">
        <v>0</v>
      </c>
      <c r="D24" s="178">
        <v>0</v>
      </c>
      <c r="E24" s="179">
        <v>0</v>
      </c>
      <c r="F24" s="179">
        <v>0</v>
      </c>
      <c r="G24" s="179">
        <v>0</v>
      </c>
      <c r="H24" s="179">
        <v>0</v>
      </c>
      <c r="I24" s="180">
        <v>0</v>
      </c>
      <c r="J24" s="181">
        <f t="shared" si="0"/>
        <v>0</v>
      </c>
      <c r="K24" s="154">
        <f t="shared" si="1"/>
        <v>0</v>
      </c>
    </row>
    <row r="25" spans="1:11" ht="16.5" thickBot="1">
      <c r="A25" s="182" t="s">
        <v>5</v>
      </c>
      <c r="B25" s="183">
        <f>SUM(B5:B24)</f>
        <v>0</v>
      </c>
      <c r="C25" s="184">
        <f>SUM(C5:C24)</f>
        <v>0</v>
      </c>
      <c r="D25" s="185">
        <f aca="true" t="shared" si="2" ref="D25:I25">SUMPRODUCT(D5:D24,$C$5:$C$24)</f>
        <v>0</v>
      </c>
      <c r="E25" s="186">
        <f t="shared" si="2"/>
        <v>0</v>
      </c>
      <c r="F25" s="186">
        <f t="shared" si="2"/>
        <v>0</v>
      </c>
      <c r="G25" s="186">
        <f t="shared" si="2"/>
        <v>0</v>
      </c>
      <c r="H25" s="186">
        <f t="shared" si="2"/>
        <v>0</v>
      </c>
      <c r="I25" s="187">
        <f t="shared" si="2"/>
        <v>0</v>
      </c>
      <c r="J25" s="182"/>
      <c r="K25" s="188">
        <f>SUM(K5:K24)</f>
        <v>0</v>
      </c>
    </row>
  </sheetData>
  <sheetProtection/>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AJ191"/>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3" sqref="A3"/>
    </sheetView>
  </sheetViews>
  <sheetFormatPr defaultColWidth="9.140625" defaultRowHeight="15"/>
  <cols>
    <col min="1" max="1" width="33.421875" style="0" customWidth="1"/>
    <col min="2" max="10" width="17.7109375" style="0" customWidth="1"/>
  </cols>
  <sheetData>
    <row r="1" spans="1:36" ht="15.75">
      <c r="A1" s="43" t="s">
        <v>82</v>
      </c>
      <c r="B1" s="6"/>
      <c r="C1" s="6"/>
      <c r="D1" s="6"/>
      <c r="E1" s="6"/>
      <c r="F1" s="6"/>
      <c r="G1" s="6"/>
      <c r="H1" s="6"/>
      <c r="I1" s="4"/>
      <c r="J1" s="6"/>
      <c r="K1" s="6"/>
      <c r="L1" s="6"/>
      <c r="M1" s="6"/>
      <c r="N1" s="6"/>
      <c r="O1" s="6"/>
      <c r="P1" s="6"/>
      <c r="Q1" s="6"/>
      <c r="R1" s="6"/>
      <c r="S1" s="6"/>
      <c r="T1" s="6"/>
      <c r="U1" s="6"/>
      <c r="V1" s="6"/>
      <c r="W1" s="6"/>
      <c r="X1" s="6"/>
      <c r="Y1" s="6"/>
      <c r="Z1" s="6"/>
      <c r="AA1" s="6"/>
      <c r="AB1" s="6"/>
      <c r="AC1" s="6"/>
      <c r="AD1" s="6"/>
      <c r="AE1" s="6"/>
      <c r="AF1" s="6"/>
      <c r="AG1" s="6"/>
      <c r="AH1" s="6"/>
      <c r="AI1" s="6"/>
      <c r="AJ1" s="6"/>
    </row>
    <row r="2" spans="1:36" ht="21.75" thickBot="1">
      <c r="A2" s="19" t="s">
        <v>83</v>
      </c>
      <c r="B2" s="6"/>
      <c r="C2" s="6"/>
      <c r="D2" s="6"/>
      <c r="E2" s="6"/>
      <c r="F2" s="6"/>
      <c r="G2" s="6"/>
      <c r="H2" s="6"/>
      <c r="I2" s="4"/>
      <c r="J2" s="6"/>
      <c r="K2" s="6"/>
      <c r="L2" s="6"/>
      <c r="M2" s="6"/>
      <c r="N2" s="6"/>
      <c r="O2" s="6"/>
      <c r="P2" s="6"/>
      <c r="Q2" s="6"/>
      <c r="R2" s="6"/>
      <c r="S2" s="6"/>
      <c r="T2" s="6"/>
      <c r="U2" s="6"/>
      <c r="V2" s="6"/>
      <c r="W2" s="6"/>
      <c r="X2" s="6"/>
      <c r="Y2" s="6"/>
      <c r="Z2" s="6"/>
      <c r="AA2" s="6"/>
      <c r="AB2" s="6"/>
      <c r="AC2" s="6"/>
      <c r="AD2" s="6"/>
      <c r="AE2" s="6"/>
      <c r="AF2" s="6"/>
      <c r="AG2" s="6"/>
      <c r="AH2" s="6"/>
      <c r="AI2" s="6"/>
      <c r="AJ2" s="6"/>
    </row>
    <row r="3" spans="1:36" ht="16.5" thickBot="1">
      <c r="A3" s="6"/>
      <c r="B3" s="6"/>
      <c r="C3" s="6"/>
      <c r="D3" s="6"/>
      <c r="E3" s="6"/>
      <c r="F3" s="236" t="s">
        <v>12</v>
      </c>
      <c r="G3" s="38"/>
      <c r="H3" s="39"/>
      <c r="I3" s="4"/>
      <c r="J3" s="6"/>
      <c r="K3" s="6"/>
      <c r="L3" s="6"/>
      <c r="M3" s="6"/>
      <c r="N3" s="6"/>
      <c r="O3" s="6"/>
      <c r="P3" s="6"/>
      <c r="Q3" s="6"/>
      <c r="R3" s="6"/>
      <c r="S3" s="6"/>
      <c r="T3" s="6"/>
      <c r="U3" s="6"/>
      <c r="V3" s="6"/>
      <c r="W3" s="6"/>
      <c r="X3" s="6"/>
      <c r="Y3" s="6"/>
      <c r="Z3" s="6"/>
      <c r="AA3" s="6"/>
      <c r="AB3" s="6"/>
      <c r="AC3" s="6"/>
      <c r="AD3" s="6"/>
      <c r="AE3" s="6"/>
      <c r="AF3" s="6"/>
      <c r="AG3" s="6"/>
      <c r="AH3" s="6"/>
      <c r="AI3" s="6"/>
      <c r="AJ3" s="6"/>
    </row>
    <row r="4" spans="1:35" s="1" customFormat="1" ht="68.25" thickBot="1">
      <c r="A4" s="56" t="s">
        <v>113</v>
      </c>
      <c r="B4" s="122" t="s">
        <v>1</v>
      </c>
      <c r="C4" s="123" t="s">
        <v>2</v>
      </c>
      <c r="D4" s="123" t="s">
        <v>3</v>
      </c>
      <c r="E4" s="124" t="s">
        <v>4</v>
      </c>
      <c r="F4" s="125" t="s">
        <v>197</v>
      </c>
      <c r="G4" s="123" t="s">
        <v>196</v>
      </c>
      <c r="H4" s="126" t="s">
        <v>195</v>
      </c>
      <c r="I4" s="122" t="s">
        <v>13</v>
      </c>
      <c r="J4" s="126" t="s">
        <v>14</v>
      </c>
      <c r="K4" s="4"/>
      <c r="L4" s="4"/>
      <c r="M4" s="4"/>
      <c r="N4" s="4"/>
      <c r="O4" s="4"/>
      <c r="P4" s="4"/>
      <c r="Q4" s="4"/>
      <c r="R4" s="4"/>
      <c r="S4" s="4"/>
      <c r="T4" s="4"/>
      <c r="U4" s="4"/>
      <c r="V4" s="4"/>
      <c r="W4" s="4"/>
      <c r="X4" s="4"/>
      <c r="Y4" s="4"/>
      <c r="Z4" s="4"/>
      <c r="AA4" s="4"/>
      <c r="AB4" s="4"/>
      <c r="AC4" s="4"/>
      <c r="AD4" s="4"/>
      <c r="AE4" s="4"/>
      <c r="AF4" s="4"/>
      <c r="AG4" s="4"/>
      <c r="AH4" s="4"/>
      <c r="AI4" s="4"/>
    </row>
    <row r="5" spans="1:35" ht="15.75">
      <c r="A5" s="189" t="str">
        <f>Products!A5</f>
        <v>a</v>
      </c>
      <c r="B5" s="190"/>
      <c r="C5" s="191"/>
      <c r="D5" s="130"/>
      <c r="E5" s="192">
        <f>D5*C5</f>
        <v>0</v>
      </c>
      <c r="F5" s="193"/>
      <c r="G5" s="130"/>
      <c r="H5" s="166"/>
      <c r="I5" s="194">
        <f>(D5-F5-G5)*C5</f>
        <v>0</v>
      </c>
      <c r="J5" s="195">
        <f aca="true" t="shared" si="0" ref="J5:J34">(D5-G5-H5)*C5</f>
        <v>0</v>
      </c>
      <c r="K5" s="6"/>
      <c r="L5" s="6"/>
      <c r="M5" s="6"/>
      <c r="N5" s="6"/>
      <c r="O5" s="6"/>
      <c r="P5" s="6"/>
      <c r="Q5" s="6"/>
      <c r="R5" s="6"/>
      <c r="S5" s="6"/>
      <c r="T5" s="6"/>
      <c r="U5" s="6"/>
      <c r="V5" s="6"/>
      <c r="W5" s="6"/>
      <c r="X5" s="6"/>
      <c r="Y5" s="6"/>
      <c r="Z5" s="6"/>
      <c r="AA5" s="6"/>
      <c r="AB5" s="6"/>
      <c r="AC5" s="6"/>
      <c r="AD5" s="6"/>
      <c r="AE5" s="6"/>
      <c r="AF5" s="6"/>
      <c r="AG5" s="6"/>
      <c r="AH5" s="6"/>
      <c r="AI5" s="6"/>
    </row>
    <row r="6" spans="1:35" ht="15.75">
      <c r="A6" s="189" t="str">
        <f>Products!A6</f>
        <v>b</v>
      </c>
      <c r="B6" s="196"/>
      <c r="C6" s="197"/>
      <c r="D6" s="139"/>
      <c r="E6" s="198">
        <f aca="true" t="shared" si="1" ref="E6:E34">D6*C6</f>
        <v>0</v>
      </c>
      <c r="F6" s="199"/>
      <c r="G6" s="139"/>
      <c r="H6" s="171"/>
      <c r="I6" s="200">
        <f aca="true" t="shared" si="2" ref="I6:I34">(D6-F6-G6)*C6</f>
        <v>0</v>
      </c>
      <c r="J6" s="201">
        <f t="shared" si="0"/>
        <v>0</v>
      </c>
      <c r="K6" s="6"/>
      <c r="L6" s="6"/>
      <c r="M6" s="6"/>
      <c r="N6" s="6"/>
      <c r="O6" s="6"/>
      <c r="P6" s="6"/>
      <c r="Q6" s="6"/>
      <c r="R6" s="6"/>
      <c r="S6" s="6"/>
      <c r="T6" s="6"/>
      <c r="U6" s="6"/>
      <c r="V6" s="6"/>
      <c r="W6" s="6"/>
      <c r="X6" s="6"/>
      <c r="Y6" s="6"/>
      <c r="Z6" s="6"/>
      <c r="AA6" s="6"/>
      <c r="AB6" s="6"/>
      <c r="AC6" s="6"/>
      <c r="AD6" s="6"/>
      <c r="AE6" s="6"/>
      <c r="AF6" s="6"/>
      <c r="AG6" s="6"/>
      <c r="AH6" s="6"/>
      <c r="AI6" s="6"/>
    </row>
    <row r="7" spans="1:35" ht="15.75">
      <c r="A7" s="189" t="str">
        <f>Products!A7</f>
        <v>c</v>
      </c>
      <c r="B7" s="196"/>
      <c r="C7" s="197"/>
      <c r="D7" s="139"/>
      <c r="E7" s="198">
        <f t="shared" si="1"/>
        <v>0</v>
      </c>
      <c r="F7" s="199"/>
      <c r="G7" s="139"/>
      <c r="H7" s="171"/>
      <c r="I7" s="200">
        <f t="shared" si="2"/>
        <v>0</v>
      </c>
      <c r="J7" s="201">
        <f t="shared" si="0"/>
        <v>0</v>
      </c>
      <c r="K7" s="6"/>
      <c r="L7" s="6"/>
      <c r="M7" s="6"/>
      <c r="N7" s="6"/>
      <c r="O7" s="6"/>
      <c r="P7" s="6"/>
      <c r="Q7" s="6"/>
      <c r="R7" s="6"/>
      <c r="S7" s="6"/>
      <c r="T7" s="6"/>
      <c r="U7" s="6"/>
      <c r="V7" s="6"/>
      <c r="W7" s="6"/>
      <c r="X7" s="6"/>
      <c r="Y7" s="6"/>
      <c r="Z7" s="6"/>
      <c r="AA7" s="6"/>
      <c r="AB7" s="6"/>
      <c r="AC7" s="6"/>
      <c r="AD7" s="6"/>
      <c r="AE7" s="6"/>
      <c r="AF7" s="6"/>
      <c r="AG7" s="6"/>
      <c r="AH7" s="6"/>
      <c r="AI7" s="6"/>
    </row>
    <row r="8" spans="1:35" ht="15.75">
      <c r="A8" s="189" t="str">
        <f>Products!A8</f>
        <v>d</v>
      </c>
      <c r="B8" s="196"/>
      <c r="C8" s="197"/>
      <c r="D8" s="139"/>
      <c r="E8" s="198">
        <f t="shared" si="1"/>
        <v>0</v>
      </c>
      <c r="F8" s="199"/>
      <c r="G8" s="139"/>
      <c r="H8" s="171"/>
      <c r="I8" s="200">
        <f t="shared" si="2"/>
        <v>0</v>
      </c>
      <c r="J8" s="201">
        <f t="shared" si="0"/>
        <v>0</v>
      </c>
      <c r="K8" s="6"/>
      <c r="L8" s="6"/>
      <c r="M8" s="6"/>
      <c r="N8" s="6"/>
      <c r="O8" s="6"/>
      <c r="P8" s="6"/>
      <c r="Q8" s="6"/>
      <c r="R8" s="6"/>
      <c r="S8" s="6"/>
      <c r="T8" s="6"/>
      <c r="U8" s="6"/>
      <c r="V8" s="6"/>
      <c r="W8" s="6"/>
      <c r="X8" s="6"/>
      <c r="Y8" s="6"/>
      <c r="Z8" s="6"/>
      <c r="AA8" s="6"/>
      <c r="AB8" s="6"/>
      <c r="AC8" s="6"/>
      <c r="AD8" s="6"/>
      <c r="AE8" s="6"/>
      <c r="AF8" s="6"/>
      <c r="AG8" s="6"/>
      <c r="AH8" s="6"/>
      <c r="AI8" s="6"/>
    </row>
    <row r="9" spans="1:35" ht="15.75">
      <c r="A9" s="189" t="str">
        <f>Products!A9</f>
        <v>e</v>
      </c>
      <c r="B9" s="196"/>
      <c r="C9" s="197"/>
      <c r="D9" s="139"/>
      <c r="E9" s="198">
        <f t="shared" si="1"/>
        <v>0</v>
      </c>
      <c r="F9" s="199"/>
      <c r="G9" s="139"/>
      <c r="H9" s="171"/>
      <c r="I9" s="200">
        <f t="shared" si="2"/>
        <v>0</v>
      </c>
      <c r="J9" s="201">
        <f t="shared" si="0"/>
        <v>0</v>
      </c>
      <c r="K9" s="6"/>
      <c r="L9" s="6"/>
      <c r="M9" s="6"/>
      <c r="N9" s="6"/>
      <c r="O9" s="6"/>
      <c r="P9" s="6"/>
      <c r="Q9" s="6"/>
      <c r="R9" s="6"/>
      <c r="S9" s="6"/>
      <c r="T9" s="6"/>
      <c r="U9" s="6"/>
      <c r="V9" s="6"/>
      <c r="W9" s="6"/>
      <c r="X9" s="6"/>
      <c r="Y9" s="6"/>
      <c r="Z9" s="6"/>
      <c r="AA9" s="6"/>
      <c r="AB9" s="6"/>
      <c r="AC9" s="6"/>
      <c r="AD9" s="6"/>
      <c r="AE9" s="6"/>
      <c r="AF9" s="6"/>
      <c r="AG9" s="6"/>
      <c r="AH9" s="6"/>
      <c r="AI9" s="6"/>
    </row>
    <row r="10" spans="1:35" ht="15.75">
      <c r="A10" s="189" t="str">
        <f>Products!A10</f>
        <v>f</v>
      </c>
      <c r="B10" s="196"/>
      <c r="C10" s="197"/>
      <c r="D10" s="139"/>
      <c r="E10" s="198">
        <f t="shared" si="1"/>
        <v>0</v>
      </c>
      <c r="F10" s="199"/>
      <c r="G10" s="139"/>
      <c r="H10" s="171"/>
      <c r="I10" s="200">
        <f t="shared" si="2"/>
        <v>0</v>
      </c>
      <c r="J10" s="201">
        <f t="shared" si="0"/>
        <v>0</v>
      </c>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ht="15.75">
      <c r="A11" s="189" t="str">
        <f>Products!A11</f>
        <v>g</v>
      </c>
      <c r="B11" s="196"/>
      <c r="C11" s="197"/>
      <c r="D11" s="139"/>
      <c r="E11" s="198">
        <f t="shared" si="1"/>
        <v>0</v>
      </c>
      <c r="F11" s="199"/>
      <c r="G11" s="139"/>
      <c r="H11" s="171"/>
      <c r="I11" s="200">
        <f t="shared" si="2"/>
        <v>0</v>
      </c>
      <c r="J11" s="201">
        <f t="shared" si="0"/>
        <v>0</v>
      </c>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ht="15.75">
      <c r="A12" s="189" t="str">
        <f>Products!A12</f>
        <v>h</v>
      </c>
      <c r="B12" s="196"/>
      <c r="C12" s="197"/>
      <c r="D12" s="139"/>
      <c r="E12" s="198">
        <f t="shared" si="1"/>
        <v>0</v>
      </c>
      <c r="F12" s="199"/>
      <c r="G12" s="139"/>
      <c r="H12" s="171"/>
      <c r="I12" s="200">
        <f t="shared" si="2"/>
        <v>0</v>
      </c>
      <c r="J12" s="201">
        <f t="shared" si="0"/>
        <v>0</v>
      </c>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ht="15.75">
      <c r="A13" s="189" t="str">
        <f>Products!A13</f>
        <v>i</v>
      </c>
      <c r="B13" s="196"/>
      <c r="C13" s="197"/>
      <c r="D13" s="139"/>
      <c r="E13" s="198">
        <f t="shared" si="1"/>
        <v>0</v>
      </c>
      <c r="F13" s="199"/>
      <c r="G13" s="139"/>
      <c r="H13" s="171"/>
      <c r="I13" s="200">
        <f t="shared" si="2"/>
        <v>0</v>
      </c>
      <c r="J13" s="201">
        <f t="shared" si="0"/>
        <v>0</v>
      </c>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5.75">
      <c r="A14" s="189" t="str">
        <f>Products!A14</f>
        <v>j</v>
      </c>
      <c r="B14" s="196"/>
      <c r="C14" s="197"/>
      <c r="D14" s="139"/>
      <c r="E14" s="198">
        <f t="shared" si="1"/>
        <v>0</v>
      </c>
      <c r="F14" s="199"/>
      <c r="G14" s="139"/>
      <c r="H14" s="171"/>
      <c r="I14" s="200">
        <f t="shared" si="2"/>
        <v>0</v>
      </c>
      <c r="J14" s="201">
        <f t="shared" si="0"/>
        <v>0</v>
      </c>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5.75">
      <c r="A15" s="189" t="str">
        <f>Products!A15</f>
        <v>k</v>
      </c>
      <c r="B15" s="196"/>
      <c r="C15" s="197"/>
      <c r="D15" s="139"/>
      <c r="E15" s="198">
        <f t="shared" si="1"/>
        <v>0</v>
      </c>
      <c r="F15" s="199"/>
      <c r="G15" s="139"/>
      <c r="H15" s="171"/>
      <c r="I15" s="200">
        <f t="shared" si="2"/>
        <v>0</v>
      </c>
      <c r="J15" s="201">
        <f t="shared" si="0"/>
        <v>0</v>
      </c>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5.75">
      <c r="A16" s="189" t="str">
        <f>Products!A16</f>
        <v>l</v>
      </c>
      <c r="B16" s="196"/>
      <c r="C16" s="197"/>
      <c r="D16" s="139"/>
      <c r="E16" s="198">
        <f t="shared" si="1"/>
        <v>0</v>
      </c>
      <c r="F16" s="199"/>
      <c r="G16" s="139"/>
      <c r="H16" s="171"/>
      <c r="I16" s="200">
        <f t="shared" si="2"/>
        <v>0</v>
      </c>
      <c r="J16" s="201">
        <f t="shared" si="0"/>
        <v>0</v>
      </c>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5.75">
      <c r="A17" s="189" t="str">
        <f>Products!A17</f>
        <v>m</v>
      </c>
      <c r="B17" s="196"/>
      <c r="C17" s="197"/>
      <c r="D17" s="139"/>
      <c r="E17" s="198">
        <f t="shared" si="1"/>
        <v>0</v>
      </c>
      <c r="F17" s="199"/>
      <c r="G17" s="139"/>
      <c r="H17" s="171"/>
      <c r="I17" s="200">
        <f t="shared" si="2"/>
        <v>0</v>
      </c>
      <c r="J17" s="201">
        <f t="shared" si="0"/>
        <v>0</v>
      </c>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5.75">
      <c r="A18" s="189" t="str">
        <f>Products!A18</f>
        <v>n</v>
      </c>
      <c r="B18" s="196"/>
      <c r="C18" s="197"/>
      <c r="D18" s="139"/>
      <c r="E18" s="198">
        <f t="shared" si="1"/>
        <v>0</v>
      </c>
      <c r="F18" s="199"/>
      <c r="G18" s="139"/>
      <c r="H18" s="171"/>
      <c r="I18" s="200">
        <f t="shared" si="2"/>
        <v>0</v>
      </c>
      <c r="J18" s="201">
        <f t="shared" si="0"/>
        <v>0</v>
      </c>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15.75">
      <c r="A19" s="189" t="str">
        <f>Products!A19</f>
        <v>o</v>
      </c>
      <c r="B19" s="202"/>
      <c r="C19" s="203"/>
      <c r="D19" s="148"/>
      <c r="E19" s="198">
        <f aca="true" t="shared" si="3" ref="E19:E33">D19*C19</f>
        <v>0</v>
      </c>
      <c r="F19" s="199"/>
      <c r="G19" s="139"/>
      <c r="H19" s="171"/>
      <c r="I19" s="200">
        <f aca="true" t="shared" si="4" ref="I19:I33">(D19-F19-G19)*C19</f>
        <v>0</v>
      </c>
      <c r="J19" s="201">
        <f aca="true" t="shared" si="5" ref="J19:J33">(D19-G19-H19)*C19</f>
        <v>0</v>
      </c>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5.75">
      <c r="A20" s="189" t="str">
        <f>Products!A20</f>
        <v>p</v>
      </c>
      <c r="B20" s="202"/>
      <c r="C20" s="203"/>
      <c r="D20" s="148"/>
      <c r="E20" s="198">
        <f t="shared" si="3"/>
        <v>0</v>
      </c>
      <c r="F20" s="199"/>
      <c r="G20" s="139"/>
      <c r="H20" s="171"/>
      <c r="I20" s="200">
        <f t="shared" si="4"/>
        <v>0</v>
      </c>
      <c r="J20" s="201">
        <f t="shared" si="5"/>
        <v>0</v>
      </c>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5.75">
      <c r="A21" s="189" t="str">
        <f>Products!A21</f>
        <v>q</v>
      </c>
      <c r="B21" s="202"/>
      <c r="C21" s="203"/>
      <c r="D21" s="148"/>
      <c r="E21" s="198">
        <f t="shared" si="3"/>
        <v>0</v>
      </c>
      <c r="F21" s="199"/>
      <c r="G21" s="139"/>
      <c r="H21" s="171"/>
      <c r="I21" s="200">
        <f t="shared" si="4"/>
        <v>0</v>
      </c>
      <c r="J21" s="201">
        <f t="shared" si="5"/>
        <v>0</v>
      </c>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5.75">
      <c r="A22" s="189" t="str">
        <f>Products!A22</f>
        <v>r</v>
      </c>
      <c r="B22" s="202"/>
      <c r="C22" s="203"/>
      <c r="D22" s="148"/>
      <c r="E22" s="198">
        <f t="shared" si="3"/>
        <v>0</v>
      </c>
      <c r="F22" s="199"/>
      <c r="G22" s="139"/>
      <c r="H22" s="171"/>
      <c r="I22" s="200">
        <f t="shared" si="4"/>
        <v>0</v>
      </c>
      <c r="J22" s="201">
        <f t="shared" si="5"/>
        <v>0</v>
      </c>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15.75">
      <c r="A23" s="189" t="str">
        <f>Products!A23</f>
        <v>s</v>
      </c>
      <c r="B23" s="202"/>
      <c r="C23" s="203"/>
      <c r="D23" s="148"/>
      <c r="E23" s="198">
        <f t="shared" si="3"/>
        <v>0</v>
      </c>
      <c r="F23" s="199"/>
      <c r="G23" s="139"/>
      <c r="H23" s="171"/>
      <c r="I23" s="200">
        <f t="shared" si="4"/>
        <v>0</v>
      </c>
      <c r="J23" s="201">
        <f t="shared" si="5"/>
        <v>0</v>
      </c>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ht="15.75">
      <c r="A24" s="189" t="str">
        <f>Products!A24</f>
        <v>t</v>
      </c>
      <c r="B24" s="202"/>
      <c r="C24" s="203"/>
      <c r="D24" s="148"/>
      <c r="E24" s="198">
        <f t="shared" si="3"/>
        <v>0</v>
      </c>
      <c r="F24" s="199"/>
      <c r="G24" s="139"/>
      <c r="H24" s="171"/>
      <c r="I24" s="200">
        <f t="shared" si="4"/>
        <v>0</v>
      </c>
      <c r="J24" s="201">
        <f t="shared" si="5"/>
        <v>0</v>
      </c>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15.75">
      <c r="A25" s="189" t="str">
        <f>Products!A25</f>
        <v>u</v>
      </c>
      <c r="B25" s="202"/>
      <c r="C25" s="203"/>
      <c r="D25" s="148"/>
      <c r="E25" s="198">
        <f t="shared" si="3"/>
        <v>0</v>
      </c>
      <c r="F25" s="199"/>
      <c r="G25" s="139"/>
      <c r="H25" s="171"/>
      <c r="I25" s="200">
        <f t="shared" si="4"/>
        <v>0</v>
      </c>
      <c r="J25" s="201">
        <f t="shared" si="5"/>
        <v>0</v>
      </c>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ht="15.75">
      <c r="A26" s="189" t="str">
        <f>Products!A26</f>
        <v>v</v>
      </c>
      <c r="B26" s="202"/>
      <c r="C26" s="203"/>
      <c r="D26" s="148"/>
      <c r="E26" s="198">
        <f t="shared" si="3"/>
        <v>0</v>
      </c>
      <c r="F26" s="199"/>
      <c r="G26" s="139"/>
      <c r="H26" s="171"/>
      <c r="I26" s="200">
        <f t="shared" si="4"/>
        <v>0</v>
      </c>
      <c r="J26" s="201">
        <f t="shared" si="5"/>
        <v>0</v>
      </c>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ht="15.75">
      <c r="A27" s="189" t="str">
        <f>Products!A27</f>
        <v>w</v>
      </c>
      <c r="B27" s="202"/>
      <c r="C27" s="203"/>
      <c r="D27" s="148"/>
      <c r="E27" s="198">
        <f t="shared" si="3"/>
        <v>0</v>
      </c>
      <c r="F27" s="199"/>
      <c r="G27" s="139"/>
      <c r="H27" s="171"/>
      <c r="I27" s="200">
        <f t="shared" si="4"/>
        <v>0</v>
      </c>
      <c r="J27" s="201">
        <f t="shared" si="5"/>
        <v>0</v>
      </c>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ht="15.75">
      <c r="A28" s="189" t="str">
        <f>Products!A28</f>
        <v>x</v>
      </c>
      <c r="B28" s="202"/>
      <c r="C28" s="203"/>
      <c r="D28" s="148"/>
      <c r="E28" s="198">
        <f t="shared" si="3"/>
        <v>0</v>
      </c>
      <c r="F28" s="199"/>
      <c r="G28" s="139"/>
      <c r="H28" s="171"/>
      <c r="I28" s="200">
        <f t="shared" si="4"/>
        <v>0</v>
      </c>
      <c r="J28" s="201">
        <f t="shared" si="5"/>
        <v>0</v>
      </c>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15.75">
      <c r="A29" s="189" t="str">
        <f>Products!A29</f>
        <v>y</v>
      </c>
      <c r="B29" s="202"/>
      <c r="C29" s="203"/>
      <c r="D29" s="148"/>
      <c r="E29" s="198">
        <f t="shared" si="3"/>
        <v>0</v>
      </c>
      <c r="F29" s="199"/>
      <c r="G29" s="139"/>
      <c r="H29" s="171"/>
      <c r="I29" s="200">
        <f t="shared" si="4"/>
        <v>0</v>
      </c>
      <c r="J29" s="201">
        <f t="shared" si="5"/>
        <v>0</v>
      </c>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15.75">
      <c r="A30" s="189" t="str">
        <f>Products!A30</f>
        <v>z</v>
      </c>
      <c r="B30" s="202"/>
      <c r="C30" s="203"/>
      <c r="D30" s="148"/>
      <c r="E30" s="198">
        <f t="shared" si="3"/>
        <v>0</v>
      </c>
      <c r="F30" s="199"/>
      <c r="G30" s="139"/>
      <c r="H30" s="171"/>
      <c r="I30" s="200">
        <f t="shared" si="4"/>
        <v>0</v>
      </c>
      <c r="J30" s="201">
        <f t="shared" si="5"/>
        <v>0</v>
      </c>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ht="15.75">
      <c r="A31" s="189" t="str">
        <f>Products!A31</f>
        <v>aa</v>
      </c>
      <c r="B31" s="202"/>
      <c r="C31" s="203"/>
      <c r="D31" s="148"/>
      <c r="E31" s="198">
        <f t="shared" si="3"/>
        <v>0</v>
      </c>
      <c r="F31" s="199"/>
      <c r="G31" s="139"/>
      <c r="H31" s="171"/>
      <c r="I31" s="200">
        <f t="shared" si="4"/>
        <v>0</v>
      </c>
      <c r="J31" s="201">
        <f t="shared" si="5"/>
        <v>0</v>
      </c>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ht="15.75">
      <c r="A32" s="189" t="str">
        <f>Products!A32</f>
        <v>ab</v>
      </c>
      <c r="B32" s="202"/>
      <c r="C32" s="203"/>
      <c r="D32" s="148"/>
      <c r="E32" s="198">
        <f t="shared" si="3"/>
        <v>0</v>
      </c>
      <c r="F32" s="199"/>
      <c r="G32" s="139"/>
      <c r="H32" s="171"/>
      <c r="I32" s="200">
        <f t="shared" si="4"/>
        <v>0</v>
      </c>
      <c r="J32" s="201">
        <f t="shared" si="5"/>
        <v>0</v>
      </c>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ht="15.75">
      <c r="A33" s="189" t="str">
        <f>Products!A33</f>
        <v>ac</v>
      </c>
      <c r="B33" s="202"/>
      <c r="C33" s="203"/>
      <c r="D33" s="148"/>
      <c r="E33" s="198">
        <f t="shared" si="3"/>
        <v>0</v>
      </c>
      <c r="F33" s="199"/>
      <c r="G33" s="139"/>
      <c r="H33" s="171"/>
      <c r="I33" s="200">
        <f t="shared" si="4"/>
        <v>0</v>
      </c>
      <c r="J33" s="201">
        <f t="shared" si="5"/>
        <v>0</v>
      </c>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ht="16.5" thickBot="1">
      <c r="A34" s="189" t="str">
        <f>Products!A34</f>
        <v>ad</v>
      </c>
      <c r="B34" s="204"/>
      <c r="C34" s="205"/>
      <c r="D34" s="206"/>
      <c r="E34" s="207">
        <f t="shared" si="1"/>
        <v>0</v>
      </c>
      <c r="F34" s="208"/>
      <c r="G34" s="206"/>
      <c r="H34" s="209"/>
      <c r="I34" s="210">
        <f t="shared" si="2"/>
        <v>0</v>
      </c>
      <c r="J34" s="211">
        <f t="shared" si="0"/>
        <v>0</v>
      </c>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s="2" customFormat="1" ht="16.5" thickBot="1">
      <c r="A35" s="212" t="s">
        <v>5</v>
      </c>
      <c r="B35" s="213"/>
      <c r="C35" s="214"/>
      <c r="D35" s="215"/>
      <c r="E35" s="119">
        <f>SUM(E5:E34)</f>
        <v>0</v>
      </c>
      <c r="F35" s="216"/>
      <c r="G35" s="216"/>
      <c r="H35" s="216"/>
      <c r="I35" s="119">
        <f>SUM(I5:I34)</f>
        <v>0</v>
      </c>
      <c r="J35" s="217">
        <f>SUM(J5:J34)</f>
        <v>0</v>
      </c>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row>
    <row r="36" spans="1:35" ht="16.5" thickBot="1">
      <c r="A36" s="218" t="s">
        <v>15</v>
      </c>
      <c r="B36" s="219"/>
      <c r="C36" s="220"/>
      <c r="D36" s="220"/>
      <c r="E36" s="220"/>
      <c r="F36" s="220"/>
      <c r="G36" s="220"/>
      <c r="H36" s="220"/>
      <c r="I36" s="220"/>
      <c r="J36" s="221"/>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ht="15.75">
      <c r="A37" s="68" t="s">
        <v>9</v>
      </c>
      <c r="B37" s="222"/>
      <c r="C37" s="220" t="s">
        <v>16</v>
      </c>
      <c r="D37" s="220"/>
      <c r="E37" s="220"/>
      <c r="F37" s="220"/>
      <c r="G37" s="220"/>
      <c r="H37" s="220"/>
      <c r="I37" s="220"/>
      <c r="J37" s="221"/>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ht="15.75">
      <c r="A38" s="68" t="s">
        <v>6</v>
      </c>
      <c r="B38" s="223"/>
      <c r="C38" s="220" t="s">
        <v>17</v>
      </c>
      <c r="D38" s="220"/>
      <c r="E38" s="220"/>
      <c r="F38" s="220"/>
      <c r="G38" s="220"/>
      <c r="H38" s="220"/>
      <c r="I38" s="220"/>
      <c r="J38" s="221"/>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ht="15.75">
      <c r="A39" s="68" t="s">
        <v>8</v>
      </c>
      <c r="B39" s="223"/>
      <c r="C39" s="220" t="s">
        <v>18</v>
      </c>
      <c r="D39" s="220"/>
      <c r="E39" s="220"/>
      <c r="F39" s="220"/>
      <c r="G39" s="220"/>
      <c r="H39" s="220"/>
      <c r="I39" s="220"/>
      <c r="J39" s="221"/>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ht="15.75">
      <c r="A40" s="68" t="s">
        <v>10</v>
      </c>
      <c r="B40" s="223"/>
      <c r="C40" s="220" t="s">
        <v>19</v>
      </c>
      <c r="D40" s="220"/>
      <c r="E40" s="220"/>
      <c r="F40" s="220"/>
      <c r="G40" s="220"/>
      <c r="H40" s="220"/>
      <c r="I40" s="220"/>
      <c r="J40" s="221"/>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ht="15.75">
      <c r="A41" s="68" t="s">
        <v>7</v>
      </c>
      <c r="B41" s="223"/>
      <c r="C41" s="220" t="s">
        <v>20</v>
      </c>
      <c r="D41" s="220"/>
      <c r="E41" s="220"/>
      <c r="F41" s="220"/>
      <c r="G41" s="220"/>
      <c r="H41" s="220"/>
      <c r="I41" s="220"/>
      <c r="J41" s="221"/>
      <c r="K41" s="6"/>
      <c r="L41" s="6"/>
      <c r="M41" s="6"/>
      <c r="N41" s="6"/>
      <c r="O41" s="6"/>
      <c r="P41" s="6"/>
      <c r="Q41" s="6"/>
      <c r="R41" s="6"/>
      <c r="S41" s="6"/>
      <c r="T41" s="6"/>
      <c r="U41" s="6"/>
      <c r="V41" s="6"/>
      <c r="W41" s="6"/>
      <c r="X41" s="6"/>
      <c r="Y41" s="6"/>
      <c r="Z41" s="6"/>
      <c r="AA41" s="6"/>
      <c r="AB41" s="6"/>
      <c r="AC41" s="6"/>
      <c r="AD41" s="6"/>
      <c r="AE41" s="6"/>
      <c r="AF41" s="6"/>
      <c r="AG41" s="6"/>
      <c r="AH41" s="6"/>
      <c r="AI41" s="6"/>
    </row>
    <row r="42" spans="1:35" ht="16.5" thickBot="1">
      <c r="A42" s="68" t="s">
        <v>11</v>
      </c>
      <c r="B42" s="224"/>
      <c r="C42" s="220" t="s">
        <v>21</v>
      </c>
      <c r="D42" s="220"/>
      <c r="E42" s="220"/>
      <c r="F42" s="220"/>
      <c r="G42" s="220"/>
      <c r="H42" s="220"/>
      <c r="I42" s="220"/>
      <c r="J42" s="221"/>
      <c r="K42" s="6"/>
      <c r="L42" s="6"/>
      <c r="M42" s="6"/>
      <c r="N42" s="6"/>
      <c r="O42" s="6"/>
      <c r="P42" s="6"/>
      <c r="Q42" s="6"/>
      <c r="R42" s="6"/>
      <c r="S42" s="6"/>
      <c r="T42" s="6"/>
      <c r="U42" s="6"/>
      <c r="V42" s="6"/>
      <c r="W42" s="6"/>
      <c r="X42" s="6"/>
      <c r="Y42" s="6"/>
      <c r="Z42" s="6"/>
      <c r="AA42" s="6"/>
      <c r="AB42" s="6"/>
      <c r="AC42" s="6"/>
      <c r="AD42" s="6"/>
      <c r="AE42" s="6"/>
      <c r="AF42" s="6"/>
      <c r="AG42" s="6"/>
      <c r="AH42" s="6"/>
      <c r="AI42" s="6"/>
    </row>
    <row r="43" spans="1:35" ht="16.5" thickBot="1">
      <c r="A43" s="225" t="s">
        <v>5</v>
      </c>
      <c r="B43" s="226">
        <f>SUM(B37:B42)</f>
        <v>0</v>
      </c>
      <c r="C43" s="220"/>
      <c r="D43" s="220"/>
      <c r="E43" s="220"/>
      <c r="F43" s="220"/>
      <c r="G43" s="220"/>
      <c r="H43" s="220"/>
      <c r="I43" s="220"/>
      <c r="J43" s="221"/>
      <c r="K43" s="6"/>
      <c r="L43" s="6"/>
      <c r="M43" s="6"/>
      <c r="N43" s="6"/>
      <c r="O43" s="6"/>
      <c r="P43" s="6"/>
      <c r="Q43" s="6"/>
      <c r="R43" s="6"/>
      <c r="S43" s="6"/>
      <c r="T43" s="6"/>
      <c r="U43" s="6"/>
      <c r="V43" s="6"/>
      <c r="W43" s="6"/>
      <c r="X43" s="6"/>
      <c r="Y43" s="6"/>
      <c r="Z43" s="6"/>
      <c r="AA43" s="6"/>
      <c r="AB43" s="6"/>
      <c r="AC43" s="6"/>
      <c r="AD43" s="6"/>
      <c r="AE43" s="6"/>
      <c r="AF43" s="6"/>
      <c r="AG43" s="6"/>
      <c r="AH43" s="6"/>
      <c r="AI43" s="6"/>
    </row>
    <row r="44" spans="1:35" ht="16.5" thickBot="1">
      <c r="A44" s="225" t="s">
        <v>155</v>
      </c>
      <c r="B44" s="227">
        <f>I35-B43</f>
        <v>0</v>
      </c>
      <c r="C44" s="220"/>
      <c r="D44" s="220"/>
      <c r="E44" s="220"/>
      <c r="F44" s="220"/>
      <c r="G44" s="220"/>
      <c r="H44" s="220"/>
      <c r="I44" s="220"/>
      <c r="J44" s="221"/>
      <c r="K44" s="6"/>
      <c r="L44" s="6"/>
      <c r="M44" s="6"/>
      <c r="N44" s="6"/>
      <c r="O44" s="6"/>
      <c r="P44" s="6"/>
      <c r="Q44" s="6"/>
      <c r="R44" s="6"/>
      <c r="S44" s="6"/>
      <c r="T44" s="6"/>
      <c r="U44" s="6"/>
      <c r="V44" s="6"/>
      <c r="W44" s="6"/>
      <c r="X44" s="6"/>
      <c r="Y44" s="6"/>
      <c r="Z44" s="6"/>
      <c r="AA44" s="6"/>
      <c r="AB44" s="6"/>
      <c r="AC44" s="6"/>
      <c r="AD44" s="6"/>
      <c r="AE44" s="6"/>
      <c r="AF44" s="6"/>
      <c r="AG44" s="6"/>
      <c r="AH44" s="6"/>
      <c r="AI44" s="6"/>
    </row>
    <row r="45" spans="1:35" ht="16.5" thickBot="1">
      <c r="A45" s="228" t="s">
        <v>34</v>
      </c>
      <c r="B45" s="229">
        <f>J35-B43</f>
        <v>0</v>
      </c>
      <c r="C45" s="230"/>
      <c r="D45" s="230"/>
      <c r="E45" s="230"/>
      <c r="F45" s="230"/>
      <c r="G45" s="230"/>
      <c r="H45" s="230"/>
      <c r="I45" s="230"/>
      <c r="J45" s="231"/>
      <c r="K45" s="6"/>
      <c r="L45" s="6"/>
      <c r="M45" s="6"/>
      <c r="N45" s="6"/>
      <c r="O45" s="6"/>
      <c r="P45" s="6"/>
      <c r="Q45" s="6"/>
      <c r="R45" s="6"/>
      <c r="S45" s="6"/>
      <c r="T45" s="6"/>
      <c r="U45" s="6"/>
      <c r="V45" s="6"/>
      <c r="W45" s="6"/>
      <c r="X45" s="6"/>
      <c r="Y45" s="6"/>
      <c r="Z45" s="6"/>
      <c r="AA45" s="6"/>
      <c r="AB45" s="6"/>
      <c r="AC45" s="6"/>
      <c r="AD45" s="6"/>
      <c r="AE45" s="6"/>
      <c r="AF45" s="6"/>
      <c r="AG45" s="6"/>
      <c r="AH45" s="6"/>
      <c r="AI45" s="6"/>
    </row>
    <row r="46" spans="1:35" ht="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row>
    <row r="47" spans="1:35" ht="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row>
    <row r="48" spans="1:35" ht="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row>
    <row r="49" spans="1:35" ht="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row>
    <row r="50" spans="1:35" ht="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row>
    <row r="51" spans="1:35" ht="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row>
    <row r="52" spans="1:35" ht="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row>
    <row r="53" spans="1:35" ht="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row>
    <row r="54" spans="1:35" ht="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row>
    <row r="55" spans="1:35" ht="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row>
    <row r="56" spans="1:35" ht="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row>
    <row r="57" spans="1:35" ht="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row>
    <row r="58" spans="1:35" ht="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row>
    <row r="59" spans="1:35" ht="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row>
    <row r="60" spans="1:35" ht="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row>
    <row r="61" spans="1:35" ht="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row>
    <row r="62" spans="1:35" ht="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row>
    <row r="63" spans="1:35" ht="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row>
    <row r="64" spans="1:35" ht="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row>
    <row r="65" spans="1:35" ht="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row>
    <row r="66" spans="1:35" ht="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row>
    <row r="67" spans="1:35" ht="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row>
    <row r="68" spans="1:35" ht="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row>
    <row r="69" spans="1:35" ht="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row>
    <row r="70" spans="1:35" ht="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row>
    <row r="71" spans="1:35" ht="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row>
    <row r="72" spans="1:35" ht="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row>
    <row r="73" spans="1:35" ht="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row>
    <row r="74" spans="1:35" ht="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row>
    <row r="75" spans="1:35" ht="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row>
    <row r="76" spans="1:35" ht="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row>
    <row r="77" spans="1:35" ht="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row>
    <row r="78" spans="1:35" ht="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row>
    <row r="79" spans="1:35" ht="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1:35" ht="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row>
    <row r="81" spans="1:35" ht="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row>
    <row r="82" spans="1:35" ht="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row>
    <row r="83" spans="1:35" ht="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row>
    <row r="84" spans="1:35" ht="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row>
    <row r="85" spans="1:35" ht="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row>
    <row r="86" spans="1:35" ht="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row>
    <row r="87" spans="1:35" ht="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row>
    <row r="88" spans="1:35" ht="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row>
    <row r="89" spans="1:35" ht="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row>
    <row r="90" spans="1:35" ht="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row>
    <row r="91" spans="1:35" ht="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row>
    <row r="92" spans="1:35" ht="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1:35" ht="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1:35" ht="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row>
    <row r="95" spans="1:35" ht="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1:35" ht="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row>
    <row r="97" spans="1:35" ht="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ht="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row>
    <row r="99" spans="1:35" ht="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1:35" ht="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row>
    <row r="101" spans="1:35" ht="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row>
    <row r="102" spans="1:35" ht="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row>
    <row r="103" spans="1:35" ht="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row>
    <row r="104" spans="1:35" ht="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row>
    <row r="105" spans="1:35" ht="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row>
    <row r="106" spans="1:35" ht="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row>
    <row r="107" spans="1:35" ht="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row>
    <row r="108" spans="1:35" ht="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row>
    <row r="109" spans="1:35" ht="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row>
    <row r="110" spans="1:35" ht="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row>
    <row r="111" spans="1:35" ht="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row>
    <row r="112" spans="1:35" ht="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row>
    <row r="113" spans="1:35" ht="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row>
    <row r="114" spans="1:35" ht="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row>
    <row r="115" spans="1:35" ht="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row>
    <row r="116" spans="1:35" ht="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row>
    <row r="117" spans="1:35" ht="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row>
    <row r="118" spans="1:35" ht="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row>
    <row r="119" spans="1:35" ht="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row>
    <row r="120" spans="1:35" ht="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row>
    <row r="121" spans="1:35" ht="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row>
    <row r="122" spans="1:35" ht="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row>
    <row r="123" spans="1:35" ht="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row>
    <row r="124" spans="1:35" ht="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row>
    <row r="125" spans="1:35" ht="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row>
    <row r="126" spans="1:35" ht="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row>
    <row r="127" spans="1:35" ht="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row>
    <row r="128" spans="1:35" ht="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row>
    <row r="129" spans="1:35" ht="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row>
    <row r="130" spans="1:35" ht="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row>
    <row r="131" spans="1:35" ht="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row>
    <row r="132" spans="1:35" ht="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row>
    <row r="133" spans="1:35" ht="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row>
    <row r="134" spans="1:35" ht="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row>
    <row r="135" spans="1:35" ht="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row>
    <row r="136" spans="1:35" ht="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row>
    <row r="137" spans="1:35" ht="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row>
    <row r="138" spans="1:35" ht="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row>
    <row r="139" spans="1:35" ht="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row>
    <row r="140" spans="1:35" ht="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row>
    <row r="141" spans="1:35" ht="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row>
    <row r="142" spans="1:35" ht="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row>
    <row r="143" spans="1:35" ht="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row>
    <row r="144" spans="1:35" ht="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row>
    <row r="145" spans="1:35" ht="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row>
    <row r="146" spans="1:35" ht="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row>
    <row r="147" spans="1:35" ht="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row>
    <row r="148" spans="1:35" ht="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row>
    <row r="149" spans="1:35" ht="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row>
    <row r="150" spans="1:35" ht="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row>
    <row r="151" spans="1:35" ht="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row>
    <row r="152" spans="1:35" ht="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row>
    <row r="153" spans="1:35" ht="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row>
    <row r="154" spans="1:35" ht="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row>
    <row r="155" spans="1:35" ht="1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row>
    <row r="156" spans="1:35" ht="1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row>
    <row r="157" spans="1:35" ht="1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row>
    <row r="158" spans="1:35" ht="1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row>
    <row r="159" spans="1:35" ht="1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row>
    <row r="160" spans="1:35" ht="1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row>
    <row r="161" spans="1:35" ht="1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row>
    <row r="162" spans="1:35" ht="1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row>
    <row r="163" spans="1:35" ht="1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row>
    <row r="164" spans="1:35" ht="1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row>
    <row r="165" spans="1:35" ht="1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row>
    <row r="166" spans="1:35" ht="1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row>
    <row r="167" spans="1:35" ht="1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row>
    <row r="168" spans="1:35" ht="1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row>
    <row r="169" spans="1:35" ht="1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row>
    <row r="170" spans="1:35" ht="1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row>
    <row r="171" spans="1:35" ht="1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row>
    <row r="172" spans="1:35" ht="1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row>
    <row r="173" spans="1:35" ht="1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row>
    <row r="174" spans="1:35" ht="1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row>
    <row r="175" spans="1:35" ht="1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row>
    <row r="176" spans="1:35" ht="1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row>
    <row r="177" spans="1:35" ht="1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row>
    <row r="178" spans="1:35" ht="1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row>
    <row r="179" spans="1:35" ht="1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row>
    <row r="180" spans="1:35" ht="1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row>
    <row r="181" spans="1:35" ht="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row>
    <row r="182" spans="1:35" ht="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row>
    <row r="183" spans="1:35" ht="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row>
    <row r="184" spans="1:35" ht="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row>
    <row r="185" spans="1:35" ht="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row>
    <row r="186" spans="1:35" ht="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row>
    <row r="187" spans="1:35" ht="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row>
    <row r="188" spans="1:35" ht="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row>
    <row r="189" spans="1:35" ht="1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row>
    <row r="190" spans="1:35" ht="1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row>
    <row r="191" spans="1:35" ht="1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D277"/>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3" sqref="A3"/>
    </sheetView>
  </sheetViews>
  <sheetFormatPr defaultColWidth="9.140625" defaultRowHeight="15"/>
  <cols>
    <col min="1" max="1" width="33.57421875" style="0" customWidth="1"/>
    <col min="2" max="10" width="17.7109375" style="0" customWidth="1"/>
  </cols>
  <sheetData>
    <row r="1" spans="1:30" ht="15.75">
      <c r="A1" s="43" t="s">
        <v>82</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ht="21.75" thickBot="1">
      <c r="A2" s="19" t="s">
        <v>85</v>
      </c>
      <c r="B2" s="6"/>
      <c r="C2" s="6"/>
      <c r="D2" s="6"/>
      <c r="E2" s="6"/>
      <c r="F2" s="6"/>
      <c r="G2" s="6"/>
      <c r="H2" s="6"/>
      <c r="I2" s="6"/>
      <c r="J2" s="6"/>
      <c r="K2" s="6"/>
      <c r="L2" s="6"/>
      <c r="M2" s="6"/>
      <c r="N2" s="6"/>
      <c r="O2" s="6"/>
      <c r="P2" s="6"/>
      <c r="Q2" s="6"/>
      <c r="R2" s="6"/>
      <c r="S2" s="6"/>
      <c r="T2" s="6"/>
      <c r="U2" s="6"/>
      <c r="V2" s="6"/>
      <c r="W2" s="6"/>
      <c r="X2" s="6"/>
      <c r="Y2" s="6"/>
      <c r="Z2" s="6"/>
      <c r="AA2" s="6"/>
      <c r="AB2" s="6"/>
      <c r="AC2" s="6"/>
      <c r="AD2" s="6"/>
    </row>
    <row r="3" spans="1:30" ht="16.5" thickBot="1">
      <c r="A3" s="6"/>
      <c r="B3" s="6"/>
      <c r="C3" s="6"/>
      <c r="D3" s="6"/>
      <c r="E3" s="6"/>
      <c r="F3" s="236" t="s">
        <v>12</v>
      </c>
      <c r="G3" s="38"/>
      <c r="H3" s="39"/>
      <c r="I3" s="4"/>
      <c r="J3" s="6"/>
      <c r="K3" s="6"/>
      <c r="L3" s="6"/>
      <c r="M3" s="6"/>
      <c r="N3" s="6"/>
      <c r="O3" s="6"/>
      <c r="P3" s="6"/>
      <c r="Q3" s="6"/>
      <c r="R3" s="6"/>
      <c r="S3" s="6"/>
      <c r="T3" s="6"/>
      <c r="U3" s="6"/>
      <c r="V3" s="6"/>
      <c r="W3" s="6"/>
      <c r="X3" s="6"/>
      <c r="Y3" s="6"/>
      <c r="Z3" s="6"/>
      <c r="AA3" s="6"/>
      <c r="AB3" s="6"/>
      <c r="AC3" s="6"/>
      <c r="AD3" s="6"/>
    </row>
    <row r="4" spans="1:30" s="1" customFormat="1" ht="68.25" thickBot="1">
      <c r="A4" s="56" t="s">
        <v>113</v>
      </c>
      <c r="B4" s="122" t="s">
        <v>1</v>
      </c>
      <c r="C4" s="123" t="s">
        <v>2</v>
      </c>
      <c r="D4" s="123" t="s">
        <v>3</v>
      </c>
      <c r="E4" s="124" t="s">
        <v>4</v>
      </c>
      <c r="F4" s="125" t="s">
        <v>198</v>
      </c>
      <c r="G4" s="123" t="s">
        <v>196</v>
      </c>
      <c r="H4" s="126" t="s">
        <v>195</v>
      </c>
      <c r="I4" s="122" t="s">
        <v>13</v>
      </c>
      <c r="J4" s="126" t="s">
        <v>14</v>
      </c>
      <c r="K4" s="4"/>
      <c r="L4" s="4"/>
      <c r="M4" s="4"/>
      <c r="N4" s="4"/>
      <c r="O4" s="4"/>
      <c r="P4" s="4"/>
      <c r="Q4" s="4"/>
      <c r="R4" s="4"/>
      <c r="S4" s="4"/>
      <c r="T4" s="4"/>
      <c r="U4" s="4"/>
      <c r="V4" s="4"/>
      <c r="W4" s="4"/>
      <c r="X4" s="4"/>
      <c r="Y4" s="4"/>
      <c r="Z4" s="4"/>
      <c r="AA4" s="4"/>
      <c r="AB4" s="4"/>
      <c r="AC4" s="4"/>
      <c r="AD4" s="4"/>
    </row>
    <row r="5" spans="1:30" ht="15.75">
      <c r="A5" s="189" t="str">
        <f>Products!A5</f>
        <v>a</v>
      </c>
      <c r="B5" s="190"/>
      <c r="C5" s="191"/>
      <c r="D5" s="130"/>
      <c r="E5" s="192">
        <f>D5*C5</f>
        <v>0</v>
      </c>
      <c r="F5" s="193"/>
      <c r="G5" s="130"/>
      <c r="H5" s="166"/>
      <c r="I5" s="194">
        <f>(D5-F5-G5)*C5</f>
        <v>0</v>
      </c>
      <c r="J5" s="195">
        <f aca="true" t="shared" si="0" ref="J5:J34">(D5-G5-H5)*C5</f>
        <v>0</v>
      </c>
      <c r="K5" s="6"/>
      <c r="L5" s="6"/>
      <c r="M5" s="6"/>
      <c r="N5" s="6"/>
      <c r="O5" s="6"/>
      <c r="P5" s="6"/>
      <c r="Q5" s="6"/>
      <c r="R5" s="6"/>
      <c r="S5" s="6"/>
      <c r="T5" s="6"/>
      <c r="U5" s="6"/>
      <c r="V5" s="6"/>
      <c r="W5" s="6"/>
      <c r="X5" s="6"/>
      <c r="Y5" s="6"/>
      <c r="Z5" s="6"/>
      <c r="AA5" s="6"/>
      <c r="AB5" s="6"/>
      <c r="AC5" s="6"/>
      <c r="AD5" s="6"/>
    </row>
    <row r="6" spans="1:30" ht="15.75">
      <c r="A6" s="189" t="str">
        <f>Products!A6</f>
        <v>b</v>
      </c>
      <c r="B6" s="196"/>
      <c r="C6" s="197"/>
      <c r="D6" s="139"/>
      <c r="E6" s="198">
        <f aca="true" t="shared" si="1" ref="E6:E34">D6*C6</f>
        <v>0</v>
      </c>
      <c r="F6" s="199"/>
      <c r="G6" s="139"/>
      <c r="H6" s="171"/>
      <c r="I6" s="200">
        <f aca="true" t="shared" si="2" ref="I6:I34">(D6-F6-G6)*C6</f>
        <v>0</v>
      </c>
      <c r="J6" s="201">
        <f t="shared" si="0"/>
        <v>0</v>
      </c>
      <c r="K6" s="6"/>
      <c r="L6" s="6"/>
      <c r="M6" s="6"/>
      <c r="N6" s="6"/>
      <c r="O6" s="6"/>
      <c r="P6" s="6"/>
      <c r="Q6" s="6"/>
      <c r="R6" s="6"/>
      <c r="S6" s="6"/>
      <c r="T6" s="6"/>
      <c r="U6" s="6"/>
      <c r="V6" s="6"/>
      <c r="W6" s="6"/>
      <c r="X6" s="6"/>
      <c r="Y6" s="6"/>
      <c r="Z6" s="6"/>
      <c r="AA6" s="6"/>
      <c r="AB6" s="6"/>
      <c r="AC6" s="6"/>
      <c r="AD6" s="6"/>
    </row>
    <row r="7" spans="1:30" ht="15.75">
      <c r="A7" s="189" t="str">
        <f>Products!A7</f>
        <v>c</v>
      </c>
      <c r="B7" s="196"/>
      <c r="C7" s="197"/>
      <c r="D7" s="139"/>
      <c r="E7" s="198">
        <f t="shared" si="1"/>
        <v>0</v>
      </c>
      <c r="F7" s="199"/>
      <c r="G7" s="139"/>
      <c r="H7" s="171"/>
      <c r="I7" s="200">
        <f t="shared" si="2"/>
        <v>0</v>
      </c>
      <c r="J7" s="201">
        <f t="shared" si="0"/>
        <v>0</v>
      </c>
      <c r="K7" s="6"/>
      <c r="L7" s="6"/>
      <c r="M7" s="6"/>
      <c r="N7" s="6"/>
      <c r="O7" s="6"/>
      <c r="P7" s="6"/>
      <c r="Q7" s="6"/>
      <c r="R7" s="6"/>
      <c r="S7" s="6"/>
      <c r="T7" s="6"/>
      <c r="U7" s="6"/>
      <c r="V7" s="6"/>
      <c r="W7" s="6"/>
      <c r="X7" s="6"/>
      <c r="Y7" s="6"/>
      <c r="Z7" s="6"/>
      <c r="AA7" s="6"/>
      <c r="AB7" s="6"/>
      <c r="AC7" s="6"/>
      <c r="AD7" s="6"/>
    </row>
    <row r="8" spans="1:30" ht="15.75">
      <c r="A8" s="189" t="str">
        <f>Products!A8</f>
        <v>d</v>
      </c>
      <c r="B8" s="196"/>
      <c r="C8" s="197"/>
      <c r="D8" s="139"/>
      <c r="E8" s="198">
        <f t="shared" si="1"/>
        <v>0</v>
      </c>
      <c r="F8" s="199"/>
      <c r="G8" s="139"/>
      <c r="H8" s="171"/>
      <c r="I8" s="200">
        <f t="shared" si="2"/>
        <v>0</v>
      </c>
      <c r="J8" s="201">
        <f t="shared" si="0"/>
        <v>0</v>
      </c>
      <c r="K8" s="6"/>
      <c r="L8" s="6"/>
      <c r="M8" s="6"/>
      <c r="N8" s="6"/>
      <c r="O8" s="6"/>
      <c r="P8" s="6"/>
      <c r="Q8" s="6"/>
      <c r="R8" s="6"/>
      <c r="S8" s="6"/>
      <c r="T8" s="6"/>
      <c r="U8" s="6"/>
      <c r="V8" s="6"/>
      <c r="W8" s="6"/>
      <c r="X8" s="6"/>
      <c r="Y8" s="6"/>
      <c r="Z8" s="6"/>
      <c r="AA8" s="6"/>
      <c r="AB8" s="6"/>
      <c r="AC8" s="6"/>
      <c r="AD8" s="6"/>
    </row>
    <row r="9" spans="1:30" ht="15.75">
      <c r="A9" s="189" t="str">
        <f>Products!A9</f>
        <v>e</v>
      </c>
      <c r="B9" s="196"/>
      <c r="C9" s="197"/>
      <c r="D9" s="139"/>
      <c r="E9" s="198">
        <f t="shared" si="1"/>
        <v>0</v>
      </c>
      <c r="F9" s="199"/>
      <c r="G9" s="139"/>
      <c r="H9" s="171"/>
      <c r="I9" s="200">
        <f t="shared" si="2"/>
        <v>0</v>
      </c>
      <c r="J9" s="201">
        <f t="shared" si="0"/>
        <v>0</v>
      </c>
      <c r="K9" s="6"/>
      <c r="L9" s="6"/>
      <c r="M9" s="6"/>
      <c r="N9" s="6"/>
      <c r="O9" s="6"/>
      <c r="P9" s="6"/>
      <c r="Q9" s="6"/>
      <c r="R9" s="6"/>
      <c r="S9" s="6"/>
      <c r="T9" s="6"/>
      <c r="U9" s="6"/>
      <c r="V9" s="6"/>
      <c r="W9" s="6"/>
      <c r="X9" s="6"/>
      <c r="Y9" s="6"/>
      <c r="Z9" s="6"/>
      <c r="AA9" s="6"/>
      <c r="AB9" s="6"/>
      <c r="AC9" s="6"/>
      <c r="AD9" s="6"/>
    </row>
    <row r="10" spans="1:30" ht="15.75">
      <c r="A10" s="189" t="str">
        <f>Products!A10</f>
        <v>f</v>
      </c>
      <c r="B10" s="196"/>
      <c r="C10" s="197"/>
      <c r="D10" s="139"/>
      <c r="E10" s="198">
        <f t="shared" si="1"/>
        <v>0</v>
      </c>
      <c r="F10" s="199"/>
      <c r="G10" s="139"/>
      <c r="H10" s="171"/>
      <c r="I10" s="200">
        <f t="shared" si="2"/>
        <v>0</v>
      </c>
      <c r="J10" s="201">
        <f t="shared" si="0"/>
        <v>0</v>
      </c>
      <c r="K10" s="6"/>
      <c r="L10" s="6"/>
      <c r="M10" s="6"/>
      <c r="N10" s="6"/>
      <c r="O10" s="6"/>
      <c r="P10" s="6"/>
      <c r="Q10" s="6"/>
      <c r="R10" s="6"/>
      <c r="S10" s="6"/>
      <c r="T10" s="6"/>
      <c r="U10" s="6"/>
      <c r="V10" s="6"/>
      <c r="W10" s="6"/>
      <c r="X10" s="6"/>
      <c r="Y10" s="6"/>
      <c r="Z10" s="6"/>
      <c r="AA10" s="6"/>
      <c r="AB10" s="6"/>
      <c r="AC10" s="6"/>
      <c r="AD10" s="6"/>
    </row>
    <row r="11" spans="1:30" ht="15.75">
      <c r="A11" s="189" t="str">
        <f>Products!A11</f>
        <v>g</v>
      </c>
      <c r="B11" s="196"/>
      <c r="C11" s="197"/>
      <c r="D11" s="139"/>
      <c r="E11" s="198">
        <f t="shared" si="1"/>
        <v>0</v>
      </c>
      <c r="F11" s="199"/>
      <c r="G11" s="139"/>
      <c r="H11" s="171"/>
      <c r="I11" s="200">
        <f t="shared" si="2"/>
        <v>0</v>
      </c>
      <c r="J11" s="201">
        <f t="shared" si="0"/>
        <v>0</v>
      </c>
      <c r="K11" s="6"/>
      <c r="L11" s="6"/>
      <c r="M11" s="6"/>
      <c r="N11" s="6"/>
      <c r="O11" s="6"/>
      <c r="P11" s="6"/>
      <c r="Q11" s="6"/>
      <c r="R11" s="6"/>
      <c r="S11" s="6"/>
      <c r="T11" s="6"/>
      <c r="U11" s="6"/>
      <c r="V11" s="6"/>
      <c r="W11" s="6"/>
      <c r="X11" s="6"/>
      <c r="Y11" s="6"/>
      <c r="Z11" s="6"/>
      <c r="AA11" s="6"/>
      <c r="AB11" s="6"/>
      <c r="AC11" s="6"/>
      <c r="AD11" s="6"/>
    </row>
    <row r="12" spans="1:30" ht="15.75">
      <c r="A12" s="189" t="str">
        <f>Products!A12</f>
        <v>h</v>
      </c>
      <c r="B12" s="196"/>
      <c r="C12" s="197"/>
      <c r="D12" s="139"/>
      <c r="E12" s="198">
        <f t="shared" si="1"/>
        <v>0</v>
      </c>
      <c r="F12" s="199"/>
      <c r="G12" s="139"/>
      <c r="H12" s="171"/>
      <c r="I12" s="200">
        <f t="shared" si="2"/>
        <v>0</v>
      </c>
      <c r="J12" s="201">
        <f t="shared" si="0"/>
        <v>0</v>
      </c>
      <c r="K12" s="6"/>
      <c r="L12" s="6"/>
      <c r="M12" s="6"/>
      <c r="N12" s="6"/>
      <c r="O12" s="6"/>
      <c r="P12" s="6"/>
      <c r="Q12" s="6"/>
      <c r="R12" s="6"/>
      <c r="S12" s="6"/>
      <c r="T12" s="6"/>
      <c r="U12" s="6"/>
      <c r="V12" s="6"/>
      <c r="W12" s="6"/>
      <c r="X12" s="6"/>
      <c r="Y12" s="6"/>
      <c r="Z12" s="6"/>
      <c r="AA12" s="6"/>
      <c r="AB12" s="6"/>
      <c r="AC12" s="6"/>
      <c r="AD12" s="6"/>
    </row>
    <row r="13" spans="1:30" ht="15.75">
      <c r="A13" s="189" t="str">
        <f>Products!A13</f>
        <v>i</v>
      </c>
      <c r="B13" s="196"/>
      <c r="C13" s="197"/>
      <c r="D13" s="139"/>
      <c r="E13" s="198">
        <f t="shared" si="1"/>
        <v>0</v>
      </c>
      <c r="F13" s="199"/>
      <c r="G13" s="139"/>
      <c r="H13" s="171"/>
      <c r="I13" s="200">
        <f t="shared" si="2"/>
        <v>0</v>
      </c>
      <c r="J13" s="201">
        <f t="shared" si="0"/>
        <v>0</v>
      </c>
      <c r="K13" s="6"/>
      <c r="L13" s="6"/>
      <c r="M13" s="6"/>
      <c r="N13" s="6"/>
      <c r="O13" s="6"/>
      <c r="P13" s="6"/>
      <c r="Q13" s="6"/>
      <c r="R13" s="6"/>
      <c r="S13" s="6"/>
      <c r="T13" s="6"/>
      <c r="U13" s="6"/>
      <c r="V13" s="6"/>
      <c r="W13" s="6"/>
      <c r="X13" s="6"/>
      <c r="Y13" s="6"/>
      <c r="Z13" s="6"/>
      <c r="AA13" s="6"/>
      <c r="AB13" s="6"/>
      <c r="AC13" s="6"/>
      <c r="AD13" s="6"/>
    </row>
    <row r="14" spans="1:30" ht="15.75">
      <c r="A14" s="189" t="str">
        <f>Products!A14</f>
        <v>j</v>
      </c>
      <c r="B14" s="196"/>
      <c r="C14" s="197"/>
      <c r="D14" s="139"/>
      <c r="E14" s="198">
        <f t="shared" si="1"/>
        <v>0</v>
      </c>
      <c r="F14" s="199"/>
      <c r="G14" s="139"/>
      <c r="H14" s="171"/>
      <c r="I14" s="200">
        <f t="shared" si="2"/>
        <v>0</v>
      </c>
      <c r="J14" s="201">
        <f t="shared" si="0"/>
        <v>0</v>
      </c>
      <c r="K14" s="6"/>
      <c r="L14" s="6"/>
      <c r="M14" s="6"/>
      <c r="N14" s="6"/>
      <c r="O14" s="6"/>
      <c r="P14" s="6"/>
      <c r="Q14" s="6"/>
      <c r="R14" s="6"/>
      <c r="S14" s="6"/>
      <c r="T14" s="6"/>
      <c r="U14" s="6"/>
      <c r="V14" s="6"/>
      <c r="W14" s="6"/>
      <c r="X14" s="6"/>
      <c r="Y14" s="6"/>
      <c r="Z14" s="6"/>
      <c r="AA14" s="6"/>
      <c r="AB14" s="6"/>
      <c r="AC14" s="6"/>
      <c r="AD14" s="6"/>
    </row>
    <row r="15" spans="1:30" ht="15.75">
      <c r="A15" s="189" t="str">
        <f>Products!A15</f>
        <v>k</v>
      </c>
      <c r="B15" s="196"/>
      <c r="C15" s="197"/>
      <c r="D15" s="139"/>
      <c r="E15" s="198">
        <f t="shared" si="1"/>
        <v>0</v>
      </c>
      <c r="F15" s="199"/>
      <c r="G15" s="139"/>
      <c r="H15" s="171"/>
      <c r="I15" s="200">
        <f t="shared" si="2"/>
        <v>0</v>
      </c>
      <c r="J15" s="201">
        <f t="shared" si="0"/>
        <v>0</v>
      </c>
      <c r="K15" s="6"/>
      <c r="L15" s="6"/>
      <c r="M15" s="6"/>
      <c r="N15" s="6"/>
      <c r="O15" s="6"/>
      <c r="P15" s="6"/>
      <c r="Q15" s="6"/>
      <c r="R15" s="6"/>
      <c r="S15" s="6"/>
      <c r="T15" s="6"/>
      <c r="U15" s="6"/>
      <c r="V15" s="6"/>
      <c r="W15" s="6"/>
      <c r="X15" s="6"/>
      <c r="Y15" s="6"/>
      <c r="Z15" s="6"/>
      <c r="AA15" s="6"/>
      <c r="AB15" s="6"/>
      <c r="AC15" s="6"/>
      <c r="AD15" s="6"/>
    </row>
    <row r="16" spans="1:30" ht="15.75">
      <c r="A16" s="189" t="str">
        <f>Products!A16</f>
        <v>l</v>
      </c>
      <c r="B16" s="196"/>
      <c r="C16" s="197"/>
      <c r="D16" s="139"/>
      <c r="E16" s="198">
        <f t="shared" si="1"/>
        <v>0</v>
      </c>
      <c r="F16" s="199"/>
      <c r="G16" s="139"/>
      <c r="H16" s="171"/>
      <c r="I16" s="200">
        <f t="shared" si="2"/>
        <v>0</v>
      </c>
      <c r="J16" s="201">
        <f t="shared" si="0"/>
        <v>0</v>
      </c>
      <c r="K16" s="6"/>
      <c r="L16" s="6"/>
      <c r="M16" s="6"/>
      <c r="N16" s="6"/>
      <c r="O16" s="6"/>
      <c r="P16" s="6"/>
      <c r="Q16" s="6"/>
      <c r="R16" s="6"/>
      <c r="S16" s="6"/>
      <c r="T16" s="6"/>
      <c r="U16" s="6"/>
      <c r="V16" s="6"/>
      <c r="W16" s="6"/>
      <c r="X16" s="6"/>
      <c r="Y16" s="6"/>
      <c r="Z16" s="6"/>
      <c r="AA16" s="6"/>
      <c r="AB16" s="6"/>
      <c r="AC16" s="6"/>
      <c r="AD16" s="6"/>
    </row>
    <row r="17" spans="1:30" ht="15.75">
      <c r="A17" s="189" t="str">
        <f>Products!A17</f>
        <v>m</v>
      </c>
      <c r="B17" s="196"/>
      <c r="C17" s="197"/>
      <c r="D17" s="139"/>
      <c r="E17" s="198">
        <f t="shared" si="1"/>
        <v>0</v>
      </c>
      <c r="F17" s="199"/>
      <c r="G17" s="139"/>
      <c r="H17" s="171"/>
      <c r="I17" s="200">
        <f t="shared" si="2"/>
        <v>0</v>
      </c>
      <c r="J17" s="201">
        <f t="shared" si="0"/>
        <v>0</v>
      </c>
      <c r="K17" s="6"/>
      <c r="L17" s="6"/>
      <c r="M17" s="6"/>
      <c r="N17" s="6"/>
      <c r="O17" s="6"/>
      <c r="P17" s="6"/>
      <c r="Q17" s="6"/>
      <c r="R17" s="6"/>
      <c r="S17" s="6"/>
      <c r="T17" s="6"/>
      <c r="U17" s="6"/>
      <c r="V17" s="6"/>
      <c r="W17" s="6"/>
      <c r="X17" s="6"/>
      <c r="Y17" s="6"/>
      <c r="Z17" s="6"/>
      <c r="AA17" s="6"/>
      <c r="AB17" s="6"/>
      <c r="AC17" s="6"/>
      <c r="AD17" s="6"/>
    </row>
    <row r="18" spans="1:30" ht="15.75">
      <c r="A18" s="189" t="str">
        <f>Products!A18</f>
        <v>n</v>
      </c>
      <c r="B18" s="196"/>
      <c r="C18" s="197"/>
      <c r="D18" s="139"/>
      <c r="E18" s="198">
        <f t="shared" si="1"/>
        <v>0</v>
      </c>
      <c r="F18" s="199"/>
      <c r="G18" s="139"/>
      <c r="H18" s="171"/>
      <c r="I18" s="200">
        <f t="shared" si="2"/>
        <v>0</v>
      </c>
      <c r="J18" s="201">
        <f t="shared" si="0"/>
        <v>0</v>
      </c>
      <c r="K18" s="6"/>
      <c r="L18" s="6"/>
      <c r="M18" s="6"/>
      <c r="N18" s="6"/>
      <c r="O18" s="6"/>
      <c r="P18" s="6"/>
      <c r="Q18" s="6"/>
      <c r="R18" s="6"/>
      <c r="S18" s="6"/>
      <c r="T18" s="6"/>
      <c r="U18" s="6"/>
      <c r="V18" s="6"/>
      <c r="W18" s="6"/>
      <c r="X18" s="6"/>
      <c r="Y18" s="6"/>
      <c r="Z18" s="6"/>
      <c r="AA18" s="6"/>
      <c r="AB18" s="6"/>
      <c r="AC18" s="6"/>
      <c r="AD18" s="6"/>
    </row>
    <row r="19" spans="1:30" ht="15.75">
      <c r="A19" s="189" t="str">
        <f>Products!A19</f>
        <v>o</v>
      </c>
      <c r="B19" s="202"/>
      <c r="C19" s="203"/>
      <c r="D19" s="148"/>
      <c r="E19" s="198">
        <f t="shared" si="1"/>
        <v>0</v>
      </c>
      <c r="F19" s="199"/>
      <c r="G19" s="139"/>
      <c r="H19" s="171"/>
      <c r="I19" s="200">
        <f t="shared" si="2"/>
        <v>0</v>
      </c>
      <c r="J19" s="201">
        <f t="shared" si="0"/>
        <v>0</v>
      </c>
      <c r="K19" s="6"/>
      <c r="L19" s="6"/>
      <c r="M19" s="6"/>
      <c r="N19" s="6"/>
      <c r="O19" s="6"/>
      <c r="P19" s="6"/>
      <c r="Q19" s="6"/>
      <c r="R19" s="6"/>
      <c r="S19" s="6"/>
      <c r="T19" s="6"/>
      <c r="U19" s="6"/>
      <c r="V19" s="6"/>
      <c r="W19" s="6"/>
      <c r="X19" s="6"/>
      <c r="Y19" s="6"/>
      <c r="Z19" s="6"/>
      <c r="AA19" s="6"/>
      <c r="AB19" s="6"/>
      <c r="AC19" s="6"/>
      <c r="AD19" s="6"/>
    </row>
    <row r="20" spans="1:30" ht="15.75">
      <c r="A20" s="189" t="str">
        <f>Products!A20</f>
        <v>p</v>
      </c>
      <c r="B20" s="202"/>
      <c r="C20" s="203"/>
      <c r="D20" s="148"/>
      <c r="E20" s="198">
        <f t="shared" si="1"/>
        <v>0</v>
      </c>
      <c r="F20" s="199"/>
      <c r="G20" s="139"/>
      <c r="H20" s="171"/>
      <c r="I20" s="200">
        <f t="shared" si="2"/>
        <v>0</v>
      </c>
      <c r="J20" s="201">
        <f t="shared" si="0"/>
        <v>0</v>
      </c>
      <c r="K20" s="6"/>
      <c r="L20" s="6"/>
      <c r="M20" s="6"/>
      <c r="N20" s="6"/>
      <c r="O20" s="6"/>
      <c r="P20" s="6"/>
      <c r="Q20" s="6"/>
      <c r="R20" s="6"/>
      <c r="S20" s="6"/>
      <c r="T20" s="6"/>
      <c r="U20" s="6"/>
      <c r="V20" s="6"/>
      <c r="W20" s="6"/>
      <c r="X20" s="6"/>
      <c r="Y20" s="6"/>
      <c r="Z20" s="6"/>
      <c r="AA20" s="6"/>
      <c r="AB20" s="6"/>
      <c r="AC20" s="6"/>
      <c r="AD20" s="6"/>
    </row>
    <row r="21" spans="1:30" ht="15.75">
      <c r="A21" s="189" t="str">
        <f>Products!A21</f>
        <v>q</v>
      </c>
      <c r="B21" s="202"/>
      <c r="C21" s="203"/>
      <c r="D21" s="148"/>
      <c r="E21" s="198">
        <f t="shared" si="1"/>
        <v>0</v>
      </c>
      <c r="F21" s="199"/>
      <c r="G21" s="139"/>
      <c r="H21" s="171"/>
      <c r="I21" s="200">
        <f t="shared" si="2"/>
        <v>0</v>
      </c>
      <c r="J21" s="201">
        <f t="shared" si="0"/>
        <v>0</v>
      </c>
      <c r="K21" s="6"/>
      <c r="L21" s="6"/>
      <c r="M21" s="6"/>
      <c r="N21" s="6"/>
      <c r="O21" s="6"/>
      <c r="P21" s="6"/>
      <c r="Q21" s="6"/>
      <c r="R21" s="6"/>
      <c r="S21" s="6"/>
      <c r="T21" s="6"/>
      <c r="U21" s="6"/>
      <c r="V21" s="6"/>
      <c r="W21" s="6"/>
      <c r="X21" s="6"/>
      <c r="Y21" s="6"/>
      <c r="Z21" s="6"/>
      <c r="AA21" s="6"/>
      <c r="AB21" s="6"/>
      <c r="AC21" s="6"/>
      <c r="AD21" s="6"/>
    </row>
    <row r="22" spans="1:30" ht="15.75">
      <c r="A22" s="189" t="str">
        <f>Products!A22</f>
        <v>r</v>
      </c>
      <c r="B22" s="202"/>
      <c r="C22" s="203"/>
      <c r="D22" s="148"/>
      <c r="E22" s="198">
        <f t="shared" si="1"/>
        <v>0</v>
      </c>
      <c r="F22" s="199"/>
      <c r="G22" s="139"/>
      <c r="H22" s="171"/>
      <c r="I22" s="200">
        <f t="shared" si="2"/>
        <v>0</v>
      </c>
      <c r="J22" s="201">
        <f t="shared" si="0"/>
        <v>0</v>
      </c>
      <c r="K22" s="6"/>
      <c r="L22" s="6"/>
      <c r="M22" s="6"/>
      <c r="N22" s="6"/>
      <c r="O22" s="6"/>
      <c r="P22" s="6"/>
      <c r="Q22" s="6"/>
      <c r="R22" s="6"/>
      <c r="S22" s="6"/>
      <c r="T22" s="6"/>
      <c r="U22" s="6"/>
      <c r="V22" s="6"/>
      <c r="W22" s="6"/>
      <c r="X22" s="6"/>
      <c r="Y22" s="6"/>
      <c r="Z22" s="6"/>
      <c r="AA22" s="6"/>
      <c r="AB22" s="6"/>
      <c r="AC22" s="6"/>
      <c r="AD22" s="6"/>
    </row>
    <row r="23" spans="1:30" ht="15.75">
      <c r="A23" s="189" t="str">
        <f>Products!A23</f>
        <v>s</v>
      </c>
      <c r="B23" s="202"/>
      <c r="C23" s="203"/>
      <c r="D23" s="148"/>
      <c r="E23" s="198">
        <f t="shared" si="1"/>
        <v>0</v>
      </c>
      <c r="F23" s="199"/>
      <c r="G23" s="139"/>
      <c r="H23" s="171"/>
      <c r="I23" s="200">
        <f t="shared" si="2"/>
        <v>0</v>
      </c>
      <c r="J23" s="201">
        <f t="shared" si="0"/>
        <v>0</v>
      </c>
      <c r="K23" s="6"/>
      <c r="L23" s="6"/>
      <c r="M23" s="6"/>
      <c r="N23" s="6"/>
      <c r="O23" s="6"/>
      <c r="P23" s="6"/>
      <c r="Q23" s="6"/>
      <c r="R23" s="6"/>
      <c r="S23" s="6"/>
      <c r="T23" s="6"/>
      <c r="U23" s="6"/>
      <c r="V23" s="6"/>
      <c r="W23" s="6"/>
      <c r="X23" s="6"/>
      <c r="Y23" s="6"/>
      <c r="Z23" s="6"/>
      <c r="AA23" s="6"/>
      <c r="AB23" s="6"/>
      <c r="AC23" s="6"/>
      <c r="AD23" s="6"/>
    </row>
    <row r="24" spans="1:30" ht="15.75">
      <c r="A24" s="189" t="str">
        <f>Products!A24</f>
        <v>t</v>
      </c>
      <c r="B24" s="202"/>
      <c r="C24" s="203"/>
      <c r="D24" s="148"/>
      <c r="E24" s="198">
        <f t="shared" si="1"/>
        <v>0</v>
      </c>
      <c r="F24" s="199"/>
      <c r="G24" s="139"/>
      <c r="H24" s="171"/>
      <c r="I24" s="200">
        <f t="shared" si="2"/>
        <v>0</v>
      </c>
      <c r="J24" s="201">
        <f t="shared" si="0"/>
        <v>0</v>
      </c>
      <c r="K24" s="6"/>
      <c r="L24" s="6"/>
      <c r="M24" s="6"/>
      <c r="N24" s="6"/>
      <c r="O24" s="6"/>
      <c r="P24" s="6"/>
      <c r="Q24" s="6"/>
      <c r="R24" s="6"/>
      <c r="S24" s="6"/>
      <c r="T24" s="6"/>
      <c r="U24" s="6"/>
      <c r="V24" s="6"/>
      <c r="W24" s="6"/>
      <c r="X24" s="6"/>
      <c r="Y24" s="6"/>
      <c r="Z24" s="6"/>
      <c r="AA24" s="6"/>
      <c r="AB24" s="6"/>
      <c r="AC24" s="6"/>
      <c r="AD24" s="6"/>
    </row>
    <row r="25" spans="1:30" ht="15.75">
      <c r="A25" s="189" t="str">
        <f>Products!A25</f>
        <v>u</v>
      </c>
      <c r="B25" s="202"/>
      <c r="C25" s="203"/>
      <c r="D25" s="148"/>
      <c r="E25" s="198">
        <f t="shared" si="1"/>
        <v>0</v>
      </c>
      <c r="F25" s="199"/>
      <c r="G25" s="139"/>
      <c r="H25" s="171"/>
      <c r="I25" s="200">
        <f t="shared" si="2"/>
        <v>0</v>
      </c>
      <c r="J25" s="201">
        <f t="shared" si="0"/>
        <v>0</v>
      </c>
      <c r="K25" s="6"/>
      <c r="L25" s="6"/>
      <c r="M25" s="6"/>
      <c r="N25" s="6"/>
      <c r="O25" s="6"/>
      <c r="P25" s="6"/>
      <c r="Q25" s="6"/>
      <c r="R25" s="6"/>
      <c r="S25" s="6"/>
      <c r="T25" s="6"/>
      <c r="U25" s="6"/>
      <c r="V25" s="6"/>
      <c r="W25" s="6"/>
      <c r="X25" s="6"/>
      <c r="Y25" s="6"/>
      <c r="Z25" s="6"/>
      <c r="AA25" s="6"/>
      <c r="AB25" s="6"/>
      <c r="AC25" s="6"/>
      <c r="AD25" s="6"/>
    </row>
    <row r="26" spans="1:30" ht="15.75">
      <c r="A26" s="189" t="str">
        <f>Products!A26</f>
        <v>v</v>
      </c>
      <c r="B26" s="202"/>
      <c r="C26" s="203"/>
      <c r="D26" s="148"/>
      <c r="E26" s="198">
        <f t="shared" si="1"/>
        <v>0</v>
      </c>
      <c r="F26" s="199"/>
      <c r="G26" s="139"/>
      <c r="H26" s="171"/>
      <c r="I26" s="200">
        <f t="shared" si="2"/>
        <v>0</v>
      </c>
      <c r="J26" s="201">
        <f t="shared" si="0"/>
        <v>0</v>
      </c>
      <c r="K26" s="6"/>
      <c r="L26" s="6"/>
      <c r="M26" s="6"/>
      <c r="N26" s="6"/>
      <c r="O26" s="6"/>
      <c r="P26" s="6"/>
      <c r="Q26" s="6"/>
      <c r="R26" s="6"/>
      <c r="S26" s="6"/>
      <c r="T26" s="6"/>
      <c r="U26" s="6"/>
      <c r="V26" s="6"/>
      <c r="W26" s="6"/>
      <c r="X26" s="6"/>
      <c r="Y26" s="6"/>
      <c r="Z26" s="6"/>
      <c r="AA26" s="6"/>
      <c r="AB26" s="6"/>
      <c r="AC26" s="6"/>
      <c r="AD26" s="6"/>
    </row>
    <row r="27" spans="1:30" ht="15.75">
      <c r="A27" s="189" t="str">
        <f>Products!A27</f>
        <v>w</v>
      </c>
      <c r="B27" s="202"/>
      <c r="C27" s="203"/>
      <c r="D27" s="148"/>
      <c r="E27" s="198">
        <f t="shared" si="1"/>
        <v>0</v>
      </c>
      <c r="F27" s="199"/>
      <c r="G27" s="139"/>
      <c r="H27" s="171"/>
      <c r="I27" s="200">
        <f t="shared" si="2"/>
        <v>0</v>
      </c>
      <c r="J27" s="201">
        <f t="shared" si="0"/>
        <v>0</v>
      </c>
      <c r="K27" s="6"/>
      <c r="L27" s="6"/>
      <c r="M27" s="6"/>
      <c r="N27" s="6"/>
      <c r="O27" s="6"/>
      <c r="P27" s="6"/>
      <c r="Q27" s="6"/>
      <c r="R27" s="6"/>
      <c r="S27" s="6"/>
      <c r="T27" s="6"/>
      <c r="U27" s="6"/>
      <c r="V27" s="6"/>
      <c r="W27" s="6"/>
      <c r="X27" s="6"/>
      <c r="Y27" s="6"/>
      <c r="Z27" s="6"/>
      <c r="AA27" s="6"/>
      <c r="AB27" s="6"/>
      <c r="AC27" s="6"/>
      <c r="AD27" s="6"/>
    </row>
    <row r="28" spans="1:30" ht="15.75">
      <c r="A28" s="189" t="str">
        <f>Products!A28</f>
        <v>x</v>
      </c>
      <c r="B28" s="202"/>
      <c r="C28" s="203"/>
      <c r="D28" s="148"/>
      <c r="E28" s="198">
        <f t="shared" si="1"/>
        <v>0</v>
      </c>
      <c r="F28" s="199"/>
      <c r="G28" s="139"/>
      <c r="H28" s="171"/>
      <c r="I28" s="200">
        <f t="shared" si="2"/>
        <v>0</v>
      </c>
      <c r="J28" s="201">
        <f t="shared" si="0"/>
        <v>0</v>
      </c>
      <c r="K28" s="6"/>
      <c r="L28" s="6"/>
      <c r="M28" s="6"/>
      <c r="N28" s="6"/>
      <c r="O28" s="6"/>
      <c r="P28" s="6"/>
      <c r="Q28" s="6"/>
      <c r="R28" s="6"/>
      <c r="S28" s="6"/>
      <c r="T28" s="6"/>
      <c r="U28" s="6"/>
      <c r="V28" s="6"/>
      <c r="W28" s="6"/>
      <c r="X28" s="6"/>
      <c r="Y28" s="6"/>
      <c r="Z28" s="6"/>
      <c r="AA28" s="6"/>
      <c r="AB28" s="6"/>
      <c r="AC28" s="6"/>
      <c r="AD28" s="6"/>
    </row>
    <row r="29" spans="1:30" ht="15.75">
      <c r="A29" s="189" t="str">
        <f>Products!A29</f>
        <v>y</v>
      </c>
      <c r="B29" s="202"/>
      <c r="C29" s="203"/>
      <c r="D29" s="148"/>
      <c r="E29" s="198">
        <f t="shared" si="1"/>
        <v>0</v>
      </c>
      <c r="F29" s="199"/>
      <c r="G29" s="139"/>
      <c r="H29" s="171"/>
      <c r="I29" s="200">
        <f t="shared" si="2"/>
        <v>0</v>
      </c>
      <c r="J29" s="201">
        <f t="shared" si="0"/>
        <v>0</v>
      </c>
      <c r="K29" s="6"/>
      <c r="L29" s="6"/>
      <c r="M29" s="6"/>
      <c r="N29" s="6"/>
      <c r="O29" s="6"/>
      <c r="P29" s="6"/>
      <c r="Q29" s="6"/>
      <c r="R29" s="6"/>
      <c r="S29" s="6"/>
      <c r="T29" s="6"/>
      <c r="U29" s="6"/>
      <c r="V29" s="6"/>
      <c r="W29" s="6"/>
      <c r="X29" s="6"/>
      <c r="Y29" s="6"/>
      <c r="Z29" s="6"/>
      <c r="AA29" s="6"/>
      <c r="AB29" s="6"/>
      <c r="AC29" s="6"/>
      <c r="AD29" s="6"/>
    </row>
    <row r="30" spans="1:30" ht="15.75">
      <c r="A30" s="189" t="str">
        <f>Products!A30</f>
        <v>z</v>
      </c>
      <c r="B30" s="202"/>
      <c r="C30" s="203"/>
      <c r="D30" s="148"/>
      <c r="E30" s="198">
        <f t="shared" si="1"/>
        <v>0</v>
      </c>
      <c r="F30" s="199"/>
      <c r="G30" s="139"/>
      <c r="H30" s="171"/>
      <c r="I30" s="200">
        <f t="shared" si="2"/>
        <v>0</v>
      </c>
      <c r="J30" s="201">
        <f t="shared" si="0"/>
        <v>0</v>
      </c>
      <c r="K30" s="6"/>
      <c r="L30" s="6"/>
      <c r="M30" s="6"/>
      <c r="N30" s="6"/>
      <c r="O30" s="6"/>
      <c r="P30" s="6"/>
      <c r="Q30" s="6"/>
      <c r="R30" s="6"/>
      <c r="S30" s="6"/>
      <c r="T30" s="6"/>
      <c r="U30" s="6"/>
      <c r="V30" s="6"/>
      <c r="W30" s="6"/>
      <c r="X30" s="6"/>
      <c r="Y30" s="6"/>
      <c r="Z30" s="6"/>
      <c r="AA30" s="6"/>
      <c r="AB30" s="6"/>
      <c r="AC30" s="6"/>
      <c r="AD30" s="6"/>
    </row>
    <row r="31" spans="1:30" ht="15.75">
      <c r="A31" s="189" t="str">
        <f>Products!A31</f>
        <v>aa</v>
      </c>
      <c r="B31" s="202"/>
      <c r="C31" s="203"/>
      <c r="D31" s="148"/>
      <c r="E31" s="198">
        <f t="shared" si="1"/>
        <v>0</v>
      </c>
      <c r="F31" s="199"/>
      <c r="G31" s="139"/>
      <c r="H31" s="171"/>
      <c r="I31" s="200">
        <f t="shared" si="2"/>
        <v>0</v>
      </c>
      <c r="J31" s="201">
        <f t="shared" si="0"/>
        <v>0</v>
      </c>
      <c r="K31" s="6"/>
      <c r="L31" s="6"/>
      <c r="M31" s="6"/>
      <c r="N31" s="6"/>
      <c r="O31" s="6"/>
      <c r="P31" s="6"/>
      <c r="Q31" s="6"/>
      <c r="R31" s="6"/>
      <c r="S31" s="6"/>
      <c r="T31" s="6"/>
      <c r="U31" s="6"/>
      <c r="V31" s="6"/>
      <c r="W31" s="6"/>
      <c r="X31" s="6"/>
      <c r="Y31" s="6"/>
      <c r="Z31" s="6"/>
      <c r="AA31" s="6"/>
      <c r="AB31" s="6"/>
      <c r="AC31" s="6"/>
      <c r="AD31" s="6"/>
    </row>
    <row r="32" spans="1:30" ht="15.75">
      <c r="A32" s="189" t="str">
        <f>Products!A32</f>
        <v>ab</v>
      </c>
      <c r="B32" s="202"/>
      <c r="C32" s="203"/>
      <c r="D32" s="148"/>
      <c r="E32" s="198">
        <f t="shared" si="1"/>
        <v>0</v>
      </c>
      <c r="F32" s="199"/>
      <c r="G32" s="139"/>
      <c r="H32" s="171"/>
      <c r="I32" s="200">
        <f t="shared" si="2"/>
        <v>0</v>
      </c>
      <c r="J32" s="201">
        <f t="shared" si="0"/>
        <v>0</v>
      </c>
      <c r="K32" s="6"/>
      <c r="L32" s="6"/>
      <c r="M32" s="6"/>
      <c r="N32" s="6"/>
      <c r="O32" s="6"/>
      <c r="P32" s="6"/>
      <c r="Q32" s="6"/>
      <c r="R32" s="6"/>
      <c r="S32" s="6"/>
      <c r="T32" s="6"/>
      <c r="U32" s="6"/>
      <c r="V32" s="6"/>
      <c r="W32" s="6"/>
      <c r="X32" s="6"/>
      <c r="Y32" s="6"/>
      <c r="Z32" s="6"/>
      <c r="AA32" s="6"/>
      <c r="AB32" s="6"/>
      <c r="AC32" s="6"/>
      <c r="AD32" s="6"/>
    </row>
    <row r="33" spans="1:30" ht="15.75">
      <c r="A33" s="189" t="str">
        <f>Products!A33</f>
        <v>ac</v>
      </c>
      <c r="B33" s="202"/>
      <c r="C33" s="203"/>
      <c r="D33" s="148"/>
      <c r="E33" s="198">
        <f t="shared" si="1"/>
        <v>0</v>
      </c>
      <c r="F33" s="199"/>
      <c r="G33" s="139"/>
      <c r="H33" s="171"/>
      <c r="I33" s="200">
        <f t="shared" si="2"/>
        <v>0</v>
      </c>
      <c r="J33" s="201">
        <f t="shared" si="0"/>
        <v>0</v>
      </c>
      <c r="K33" s="6"/>
      <c r="L33" s="6"/>
      <c r="M33" s="6"/>
      <c r="N33" s="6"/>
      <c r="O33" s="6"/>
      <c r="P33" s="6"/>
      <c r="Q33" s="6"/>
      <c r="R33" s="6"/>
      <c r="S33" s="6"/>
      <c r="T33" s="6"/>
      <c r="U33" s="6"/>
      <c r="V33" s="6"/>
      <c r="W33" s="6"/>
      <c r="X33" s="6"/>
      <c r="Y33" s="6"/>
      <c r="Z33" s="6"/>
      <c r="AA33" s="6"/>
      <c r="AB33" s="6"/>
      <c r="AC33" s="6"/>
      <c r="AD33" s="6"/>
    </row>
    <row r="34" spans="1:30" ht="16.5" thickBot="1">
      <c r="A34" s="189" t="str">
        <f>Products!A34</f>
        <v>ad</v>
      </c>
      <c r="B34" s="204"/>
      <c r="C34" s="205"/>
      <c r="D34" s="206"/>
      <c r="E34" s="207">
        <f t="shared" si="1"/>
        <v>0</v>
      </c>
      <c r="F34" s="208"/>
      <c r="G34" s="206"/>
      <c r="H34" s="209"/>
      <c r="I34" s="210">
        <f t="shared" si="2"/>
        <v>0</v>
      </c>
      <c r="J34" s="211">
        <f t="shared" si="0"/>
        <v>0</v>
      </c>
      <c r="K34" s="6"/>
      <c r="L34" s="6"/>
      <c r="M34" s="6"/>
      <c r="N34" s="6"/>
      <c r="O34" s="6"/>
      <c r="P34" s="6"/>
      <c r="Q34" s="6"/>
      <c r="R34" s="6"/>
      <c r="S34" s="6"/>
      <c r="T34" s="6"/>
      <c r="U34" s="6"/>
      <c r="V34" s="6"/>
      <c r="W34" s="6"/>
      <c r="X34" s="6"/>
      <c r="Y34" s="6"/>
      <c r="Z34" s="6"/>
      <c r="AA34" s="6"/>
      <c r="AB34" s="6"/>
      <c r="AC34" s="6"/>
      <c r="AD34" s="6"/>
    </row>
    <row r="35" spans="1:30" s="2" customFormat="1" ht="16.5" thickBot="1">
      <c r="A35" s="212" t="s">
        <v>5</v>
      </c>
      <c r="B35" s="213"/>
      <c r="C35" s="214"/>
      <c r="D35" s="215"/>
      <c r="E35" s="119">
        <f>SUM(E5:E34)</f>
        <v>0</v>
      </c>
      <c r="F35" s="216"/>
      <c r="G35" s="216"/>
      <c r="H35" s="216"/>
      <c r="I35" s="119">
        <f>SUM(I5:I34)</f>
        <v>0</v>
      </c>
      <c r="J35" s="217">
        <f>SUM(J5:J34)</f>
        <v>0</v>
      </c>
      <c r="K35" s="23"/>
      <c r="L35" s="23"/>
      <c r="M35" s="23"/>
      <c r="N35" s="23"/>
      <c r="O35" s="23"/>
      <c r="P35" s="23"/>
      <c r="Q35" s="23"/>
      <c r="R35" s="23"/>
      <c r="S35" s="23"/>
      <c r="T35" s="23"/>
      <c r="U35" s="23"/>
      <c r="V35" s="23"/>
      <c r="W35" s="23"/>
      <c r="X35" s="23"/>
      <c r="Y35" s="23"/>
      <c r="Z35" s="23"/>
      <c r="AA35" s="23"/>
      <c r="AB35" s="23"/>
      <c r="AC35" s="23"/>
      <c r="AD35" s="23"/>
    </row>
    <row r="36" spans="1:30" ht="16.5" thickBot="1">
      <c r="A36" s="218" t="s">
        <v>15</v>
      </c>
      <c r="B36" s="219"/>
      <c r="C36" s="220"/>
      <c r="D36" s="220"/>
      <c r="E36" s="220"/>
      <c r="F36" s="220"/>
      <c r="G36" s="220"/>
      <c r="H36" s="220"/>
      <c r="I36" s="220"/>
      <c r="J36" s="221"/>
      <c r="K36" s="6"/>
      <c r="L36" s="6"/>
      <c r="M36" s="6"/>
      <c r="N36" s="6"/>
      <c r="O36" s="6"/>
      <c r="P36" s="6"/>
      <c r="Q36" s="6"/>
      <c r="R36" s="6"/>
      <c r="S36" s="6"/>
      <c r="T36" s="6"/>
      <c r="U36" s="6"/>
      <c r="V36" s="6"/>
      <c r="W36" s="6"/>
      <c r="X36" s="6"/>
      <c r="Y36" s="6"/>
      <c r="Z36" s="6"/>
      <c r="AA36" s="6"/>
      <c r="AB36" s="6"/>
      <c r="AC36" s="6"/>
      <c r="AD36" s="6"/>
    </row>
    <row r="37" spans="1:30" ht="15.75">
      <c r="A37" s="68" t="s">
        <v>9</v>
      </c>
      <c r="B37" s="222"/>
      <c r="C37" s="220" t="s">
        <v>144</v>
      </c>
      <c r="D37" s="220"/>
      <c r="E37" s="220"/>
      <c r="F37" s="220"/>
      <c r="G37" s="220"/>
      <c r="H37" s="220"/>
      <c r="I37" s="220"/>
      <c r="J37" s="221"/>
      <c r="K37" s="6"/>
      <c r="L37" s="6"/>
      <c r="M37" s="6"/>
      <c r="N37" s="6"/>
      <c r="O37" s="6"/>
      <c r="P37" s="6"/>
      <c r="Q37" s="6"/>
      <c r="R37" s="6"/>
      <c r="S37" s="6"/>
      <c r="T37" s="6"/>
      <c r="U37" s="6"/>
      <c r="V37" s="6"/>
      <c r="W37" s="6"/>
      <c r="X37" s="6"/>
      <c r="Y37" s="6"/>
      <c r="Z37" s="6"/>
      <c r="AA37" s="6"/>
      <c r="AB37" s="6"/>
      <c r="AC37" s="6"/>
      <c r="AD37" s="6"/>
    </row>
    <row r="38" spans="1:30" ht="15.75">
      <c r="A38" s="68" t="s">
        <v>6</v>
      </c>
      <c r="B38" s="223"/>
      <c r="C38" s="220" t="s">
        <v>17</v>
      </c>
      <c r="D38" s="220"/>
      <c r="E38" s="220"/>
      <c r="F38" s="220"/>
      <c r="G38" s="220"/>
      <c r="H38" s="220"/>
      <c r="I38" s="220"/>
      <c r="J38" s="221"/>
      <c r="K38" s="6"/>
      <c r="L38" s="6"/>
      <c r="M38" s="6"/>
      <c r="N38" s="6"/>
      <c r="O38" s="6"/>
      <c r="P38" s="6"/>
      <c r="Q38" s="6"/>
      <c r="R38" s="6"/>
      <c r="S38" s="6"/>
      <c r="T38" s="6"/>
      <c r="U38" s="6"/>
      <c r="V38" s="6"/>
      <c r="W38" s="6"/>
      <c r="X38" s="6"/>
      <c r="Y38" s="6"/>
      <c r="Z38" s="6"/>
      <c r="AA38" s="6"/>
      <c r="AB38" s="6"/>
      <c r="AC38" s="6"/>
      <c r="AD38" s="6"/>
    </row>
    <row r="39" spans="1:30" ht="15.75">
      <c r="A39" s="68" t="s">
        <v>8</v>
      </c>
      <c r="B39" s="223"/>
      <c r="C39" s="220" t="s">
        <v>40</v>
      </c>
      <c r="D39" s="220"/>
      <c r="E39" s="220"/>
      <c r="F39" s="220"/>
      <c r="G39" s="220"/>
      <c r="H39" s="220"/>
      <c r="I39" s="220"/>
      <c r="J39" s="221"/>
      <c r="K39" s="6"/>
      <c r="L39" s="6"/>
      <c r="M39" s="6"/>
      <c r="N39" s="6"/>
      <c r="O39" s="6"/>
      <c r="P39" s="6"/>
      <c r="Q39" s="6"/>
      <c r="R39" s="6"/>
      <c r="S39" s="6"/>
      <c r="T39" s="6"/>
      <c r="U39" s="6"/>
      <c r="V39" s="6"/>
      <c r="W39" s="6"/>
      <c r="X39" s="6"/>
      <c r="Y39" s="6"/>
      <c r="Z39" s="6"/>
      <c r="AA39" s="6"/>
      <c r="AB39" s="6"/>
      <c r="AC39" s="6"/>
      <c r="AD39" s="6"/>
    </row>
    <row r="40" spans="1:30" ht="15.75">
      <c r="A40" s="68" t="s">
        <v>10</v>
      </c>
      <c r="B40" s="223"/>
      <c r="C40" s="220" t="s">
        <v>19</v>
      </c>
      <c r="D40" s="220"/>
      <c r="E40" s="220"/>
      <c r="F40" s="220"/>
      <c r="G40" s="220"/>
      <c r="H40" s="220"/>
      <c r="I40" s="220"/>
      <c r="J40" s="221"/>
      <c r="K40" s="6"/>
      <c r="L40" s="6"/>
      <c r="M40" s="6"/>
      <c r="N40" s="6"/>
      <c r="O40" s="6"/>
      <c r="P40" s="6"/>
      <c r="Q40" s="6"/>
      <c r="R40" s="6"/>
      <c r="S40" s="6"/>
      <c r="T40" s="6"/>
      <c r="U40" s="6"/>
      <c r="V40" s="6"/>
      <c r="W40" s="6"/>
      <c r="X40" s="6"/>
      <c r="Y40" s="6"/>
      <c r="Z40" s="6"/>
      <c r="AA40" s="6"/>
      <c r="AB40" s="6"/>
      <c r="AC40" s="6"/>
      <c r="AD40" s="6"/>
    </row>
    <row r="41" spans="1:30" ht="15.75">
      <c r="A41" s="68" t="s">
        <v>143</v>
      </c>
      <c r="B41" s="223"/>
      <c r="C41" s="220" t="s">
        <v>20</v>
      </c>
      <c r="D41" s="220"/>
      <c r="E41" s="220"/>
      <c r="F41" s="220"/>
      <c r="G41" s="220"/>
      <c r="H41" s="220"/>
      <c r="I41" s="220"/>
      <c r="J41" s="221"/>
      <c r="K41" s="6"/>
      <c r="L41" s="6"/>
      <c r="M41" s="6"/>
      <c r="N41" s="6"/>
      <c r="O41" s="6"/>
      <c r="P41" s="6"/>
      <c r="Q41" s="6"/>
      <c r="R41" s="6"/>
      <c r="S41" s="6"/>
      <c r="T41" s="6"/>
      <c r="U41" s="6"/>
      <c r="V41" s="6"/>
      <c r="W41" s="6"/>
      <c r="X41" s="6"/>
      <c r="Y41" s="6"/>
      <c r="Z41" s="6"/>
      <c r="AA41" s="6"/>
      <c r="AB41" s="6"/>
      <c r="AC41" s="6"/>
      <c r="AD41" s="6"/>
    </row>
    <row r="42" spans="1:30" ht="16.5" thickBot="1">
      <c r="A42" s="68" t="s">
        <v>11</v>
      </c>
      <c r="B42" s="224"/>
      <c r="C42" s="220" t="s">
        <v>41</v>
      </c>
      <c r="D42" s="220"/>
      <c r="E42" s="220"/>
      <c r="F42" s="220"/>
      <c r="G42" s="220"/>
      <c r="H42" s="220"/>
      <c r="I42" s="220"/>
      <c r="J42" s="221"/>
      <c r="K42" s="6"/>
      <c r="L42" s="6"/>
      <c r="M42" s="6"/>
      <c r="N42" s="6"/>
      <c r="O42" s="6"/>
      <c r="P42" s="6"/>
      <c r="Q42" s="6"/>
      <c r="R42" s="6"/>
      <c r="S42" s="6"/>
      <c r="T42" s="6"/>
      <c r="U42" s="6"/>
      <c r="V42" s="6"/>
      <c r="W42" s="6"/>
      <c r="X42" s="6"/>
      <c r="Y42" s="6"/>
      <c r="Z42" s="6"/>
      <c r="AA42" s="6"/>
      <c r="AB42" s="6"/>
      <c r="AC42" s="6"/>
      <c r="AD42" s="6"/>
    </row>
    <row r="43" spans="1:30" ht="16.5" thickBot="1">
      <c r="A43" s="225" t="s">
        <v>5</v>
      </c>
      <c r="B43" s="232">
        <f>SUM(B37:B42)</f>
        <v>0</v>
      </c>
      <c r="C43" s="220"/>
      <c r="D43" s="220"/>
      <c r="E43" s="220"/>
      <c r="F43" s="220"/>
      <c r="G43" s="220"/>
      <c r="H43" s="220"/>
      <c r="I43" s="220"/>
      <c r="J43" s="221"/>
      <c r="K43" s="6"/>
      <c r="L43" s="6"/>
      <c r="M43" s="6"/>
      <c r="N43" s="6"/>
      <c r="O43" s="6"/>
      <c r="P43" s="6"/>
      <c r="Q43" s="6"/>
      <c r="R43" s="6"/>
      <c r="S43" s="6"/>
      <c r="T43" s="6"/>
      <c r="U43" s="6"/>
      <c r="V43" s="6"/>
      <c r="W43" s="6"/>
      <c r="X43" s="6"/>
      <c r="Y43" s="6"/>
      <c r="Z43" s="6"/>
      <c r="AA43" s="6"/>
      <c r="AB43" s="6"/>
      <c r="AC43" s="6"/>
      <c r="AD43" s="6"/>
    </row>
    <row r="44" spans="1:30" ht="16.5" thickBot="1">
      <c r="A44" s="225" t="s">
        <v>155</v>
      </c>
      <c r="B44" s="227">
        <f>I35-B43</f>
        <v>0</v>
      </c>
      <c r="C44" s="220"/>
      <c r="D44" s="220"/>
      <c r="E44" s="220"/>
      <c r="F44" s="220"/>
      <c r="G44" s="220"/>
      <c r="H44" s="220"/>
      <c r="I44" s="220"/>
      <c r="J44" s="221"/>
      <c r="K44" s="6"/>
      <c r="L44" s="6"/>
      <c r="M44" s="6"/>
      <c r="N44" s="6"/>
      <c r="O44" s="6"/>
      <c r="P44" s="6"/>
      <c r="Q44" s="6"/>
      <c r="R44" s="6"/>
      <c r="S44" s="6"/>
      <c r="T44" s="6"/>
      <c r="U44" s="6"/>
      <c r="V44" s="6"/>
      <c r="W44" s="6"/>
      <c r="X44" s="6"/>
      <c r="Y44" s="6"/>
      <c r="Z44" s="6"/>
      <c r="AA44" s="6"/>
      <c r="AB44" s="6"/>
      <c r="AC44" s="6"/>
      <c r="AD44" s="6"/>
    </row>
    <row r="45" spans="1:30" ht="16.5" thickBot="1">
      <c r="A45" s="228" t="s">
        <v>34</v>
      </c>
      <c r="B45" s="229">
        <f>J35-B43</f>
        <v>0</v>
      </c>
      <c r="C45" s="230"/>
      <c r="D45" s="230"/>
      <c r="E45" s="230"/>
      <c r="F45" s="230"/>
      <c r="G45" s="230"/>
      <c r="H45" s="230"/>
      <c r="I45" s="230"/>
      <c r="J45" s="231"/>
      <c r="K45" s="6"/>
      <c r="L45" s="6"/>
      <c r="M45" s="6"/>
      <c r="N45" s="6"/>
      <c r="O45" s="6"/>
      <c r="P45" s="6"/>
      <c r="Q45" s="6"/>
      <c r="R45" s="6"/>
      <c r="S45" s="6"/>
      <c r="T45" s="6"/>
      <c r="U45" s="6"/>
      <c r="V45" s="6"/>
      <c r="W45" s="6"/>
      <c r="X45" s="6"/>
      <c r="Y45" s="6"/>
      <c r="Z45" s="6"/>
      <c r="AA45" s="6"/>
      <c r="AB45" s="6"/>
      <c r="AC45" s="6"/>
      <c r="AD45" s="6"/>
    </row>
    <row r="46" spans="1:30" ht="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row>
    <row r="47" spans="1:30" ht="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row>
    <row r="48" spans="1:30" ht="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row>
    <row r="49" spans="1:30" ht="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row>
    <row r="50" spans="1:30" ht="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row>
    <row r="51" spans="1:30" ht="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pans="1:30" ht="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row>
    <row r="53" spans="1:30" ht="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row>
    <row r="54" spans="1:30" ht="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row>
    <row r="55" spans="1:30" ht="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30" ht="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0" ht="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spans="1:30" ht="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row>
    <row r="59" spans="1:30" ht="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row>
    <row r="60" spans="1:30" ht="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row>
    <row r="61" spans="1:30" ht="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pans="1:30" ht="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pans="1:30" ht="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pans="1:30" ht="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row>
    <row r="65" spans="1:30" ht="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row>
    <row r="66" spans="1:30" ht="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row>
    <row r="67" spans="1:30" ht="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row>
    <row r="68" spans="1:30" ht="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row>
    <row r="69" spans="1:30" ht="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row>
    <row r="70" spans="1:30" ht="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row>
    <row r="71" spans="1:30" ht="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row>
    <row r="72" spans="1:30" ht="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row>
    <row r="73" spans="1:30" ht="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row>
    <row r="74" spans="1:30" ht="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row>
    <row r="75" spans="1:30" ht="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row>
    <row r="76" spans="1:30" ht="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row>
    <row r="77" spans="1:30" ht="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row>
    <row r="78" spans="1:30" ht="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row>
    <row r="79" spans="1:30" ht="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row>
    <row r="80" spans="1:30" ht="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row>
    <row r="81" spans="1:30" ht="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row>
    <row r="82" spans="1:30" ht="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row>
    <row r="83" spans="1:30" ht="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row>
    <row r="84" spans="1:30" ht="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row>
    <row r="85" spans="1:30" ht="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row>
    <row r="86" spans="1:30" ht="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row>
    <row r="87" spans="1:30" ht="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row>
    <row r="88" spans="1:30" ht="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row>
    <row r="89" spans="1:30" ht="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row>
    <row r="90" spans="1:30" ht="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row>
    <row r="91" spans="1:30" ht="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row>
    <row r="92" spans="1:30" ht="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row>
    <row r="93" spans="1:30" ht="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row>
    <row r="94" spans="1:30" ht="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row>
    <row r="95" spans="1:30" ht="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row>
    <row r="96" spans="1:30" ht="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row>
    <row r="97" spans="1:30" ht="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row>
    <row r="98" spans="1:30" ht="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row>
    <row r="99" spans="1:30" ht="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row>
    <row r="100" spans="1:30" ht="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row>
    <row r="101" spans="1:30" ht="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row>
    <row r="102" spans="1:30" ht="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row>
    <row r="103" spans="1:30" ht="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row>
    <row r="104" spans="1:30" ht="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row>
    <row r="105" spans="1:30" ht="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row>
    <row r="106" spans="1:30" ht="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row>
    <row r="107" spans="1:30" ht="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row>
    <row r="108" spans="1:30" ht="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row>
    <row r="109" spans="1:30" ht="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row>
    <row r="110" spans="1:30" ht="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row>
    <row r="111" spans="1:30" ht="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row>
    <row r="112" spans="1:30" ht="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row>
    <row r="113" spans="1:30" ht="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row>
    <row r="114" spans="1:30" ht="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row>
    <row r="115" spans="1:30" ht="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row>
    <row r="116" spans="1:30" ht="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row>
    <row r="117" spans="1:30" ht="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row>
    <row r="118" spans="1:30" ht="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row>
    <row r="119" spans="1:30" ht="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row>
    <row r="120" spans="1:30" ht="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row>
    <row r="121" spans="1:30" ht="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row>
    <row r="122" spans="1:30" ht="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row>
    <row r="123" spans="1:30" ht="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row>
    <row r="124" spans="1:30" ht="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row>
    <row r="125" spans="1:30" ht="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row>
    <row r="126" spans="1:30" ht="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row>
    <row r="127" spans="1:30" ht="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row>
    <row r="128" spans="1:30" ht="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row>
    <row r="129" spans="1:30" ht="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row>
    <row r="130" spans="1:30" ht="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row>
    <row r="131" spans="1:30" ht="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row>
    <row r="132" spans="1:30" ht="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row>
    <row r="133" spans="1:30" ht="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row>
    <row r="134" spans="1:30" ht="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row>
    <row r="135" spans="1:30" ht="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row>
    <row r="136" spans="1:30" ht="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row>
    <row r="137" spans="1:30" ht="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row>
    <row r="138" spans="1:30" ht="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row>
    <row r="139" spans="1:30" ht="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row>
    <row r="140" spans="1:30" ht="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row>
    <row r="141" spans="1:30" ht="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row>
    <row r="142" spans="1:30" ht="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row>
    <row r="143" spans="1:30" ht="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row>
    <row r="144" spans="1:30" ht="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row>
    <row r="145" spans="1:30" ht="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row>
    <row r="146" spans="1:30" ht="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row>
    <row r="147" spans="1:30" ht="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row>
    <row r="148" spans="1:30" ht="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row>
    <row r="149" spans="1:30" ht="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row>
    <row r="150" spans="1:30" ht="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row>
    <row r="151" spans="1:30" ht="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row>
    <row r="152" spans="1:30" ht="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row>
    <row r="153" spans="1:30" ht="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row>
    <row r="154" spans="1:30" ht="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row>
    <row r="155" spans="1:30" ht="1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row>
    <row r="156" spans="1:30" ht="1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row>
    <row r="157" spans="1:30" ht="1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row>
    <row r="158" spans="1:30" ht="1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row>
    <row r="159" spans="1:30" ht="1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row>
    <row r="160" spans="1:30" ht="1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row>
    <row r="161" spans="1:30" ht="1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row>
    <row r="162" spans="1:30" ht="1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row>
    <row r="163" spans="1:30" ht="1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row>
    <row r="164" spans="1:30" ht="1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row>
    <row r="165" spans="1:30" ht="1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row>
    <row r="166" spans="1:30" ht="1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row>
    <row r="167" spans="1:30" ht="1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row>
    <row r="168" spans="1:30" ht="1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row>
    <row r="169" spans="1:30" ht="1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row>
    <row r="170" spans="1:30" ht="1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row>
    <row r="171" spans="1:30" ht="1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row>
    <row r="172" spans="1:30" ht="1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row>
    <row r="173" spans="1:30" ht="1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row>
    <row r="174" spans="1:30" ht="1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row>
    <row r="175" spans="1:30" ht="1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row>
    <row r="176" spans="1:30" ht="1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row>
    <row r="177" spans="1:30" ht="1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row>
    <row r="178" spans="1:30" ht="1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row>
    <row r="179" spans="1:30" ht="1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row>
    <row r="180" spans="1:30" ht="1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row>
    <row r="181" spans="1:30" ht="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row>
    <row r="182" spans="1:30" ht="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row>
    <row r="183" spans="1:30" ht="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row>
    <row r="184" spans="1:30" ht="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row>
    <row r="185" spans="1:30" ht="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row>
    <row r="186" spans="1:30" ht="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row>
    <row r="187" spans="1:30" ht="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row>
    <row r="188" spans="1:30" ht="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row>
    <row r="189" spans="1:30" ht="1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row>
    <row r="190" spans="1:30" ht="1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row>
    <row r="191" spans="1:30" ht="1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row>
    <row r="192" spans="1:30" ht="1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row>
    <row r="193" spans="1:30" ht="1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row>
    <row r="194" spans="1:30" ht="1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row>
    <row r="195" spans="1:30" ht="1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row>
    <row r="196" spans="1:30" ht="1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row>
    <row r="197" spans="1:30" ht="1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row>
    <row r="198" spans="1:30" ht="1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row>
    <row r="199" spans="1:30" ht="1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row>
    <row r="200" spans="1:30" ht="1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row>
    <row r="201" spans="1:30" ht="1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row>
    <row r="202" spans="1:30" ht="1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row>
    <row r="203" spans="1:30" ht="1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row>
    <row r="204" spans="1:30" ht="1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row>
    <row r="205" spans="1:30" ht="1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row>
    <row r="206" spans="1:30" ht="1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row>
    <row r="207" spans="1:30" ht="1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row>
    <row r="208" spans="1:30" ht="1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row>
    <row r="209" spans="1:30" ht="1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row>
    <row r="210" spans="1:30" ht="1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row>
    <row r="211" spans="1:30" ht="1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row>
    <row r="212" spans="1:30" ht="1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row>
    <row r="213" spans="1:30" ht="1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row>
    <row r="214" spans="1:30" ht="1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row>
    <row r="215" spans="1:30" ht="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row>
    <row r="216" spans="1:30" ht="1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row>
    <row r="217" spans="1:30" ht="1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row>
    <row r="218" spans="1:30" ht="1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row>
    <row r="219" spans="1:30" ht="1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row>
    <row r="220" spans="1:30" ht="1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row>
    <row r="221" spans="1:30" ht="1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row>
    <row r="222" spans="1:30" ht="1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row>
    <row r="223" spans="1:30" ht="1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row>
    <row r="224" spans="1:30" ht="1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row>
    <row r="225" spans="1:30" ht="1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row>
    <row r="226" spans="1:30" ht="1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row>
    <row r="227" spans="1:30" ht="1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row>
    <row r="228" spans="1:30" ht="1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row>
    <row r="229" spans="1:30" ht="1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row>
    <row r="230" spans="1:30" ht="1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row>
    <row r="231" spans="1:30" ht="1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row>
    <row r="232" spans="1:30" ht="1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row>
    <row r="233" spans="1:30" ht="1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row>
    <row r="234" spans="1:30" ht="1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row>
    <row r="235" spans="1:30" ht="1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row>
    <row r="236" spans="1:30" ht="1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row>
    <row r="237" spans="1:30" ht="1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row>
    <row r="238" spans="11:30" ht="15">
      <c r="K238" s="6"/>
      <c r="L238" s="6"/>
      <c r="M238" s="6"/>
      <c r="N238" s="6"/>
      <c r="O238" s="6"/>
      <c r="P238" s="6"/>
      <c r="Q238" s="6"/>
      <c r="R238" s="6"/>
      <c r="S238" s="6"/>
      <c r="T238" s="6"/>
      <c r="U238" s="6"/>
      <c r="V238" s="6"/>
      <c r="W238" s="6"/>
      <c r="X238" s="6"/>
      <c r="Y238" s="6"/>
      <c r="Z238" s="6"/>
      <c r="AA238" s="6"/>
      <c r="AB238" s="6"/>
      <c r="AC238" s="6"/>
      <c r="AD238" s="6"/>
    </row>
    <row r="239" spans="11:30" ht="15">
      <c r="K239" s="6"/>
      <c r="L239" s="6"/>
      <c r="M239" s="6"/>
      <c r="N239" s="6"/>
      <c r="O239" s="6"/>
      <c r="P239" s="6"/>
      <c r="Q239" s="6"/>
      <c r="R239" s="6"/>
      <c r="S239" s="6"/>
      <c r="T239" s="6"/>
      <c r="U239" s="6"/>
      <c r="V239" s="6"/>
      <c r="W239" s="6"/>
      <c r="X239" s="6"/>
      <c r="Y239" s="6"/>
      <c r="Z239" s="6"/>
      <c r="AA239" s="6"/>
      <c r="AB239" s="6"/>
      <c r="AC239" s="6"/>
      <c r="AD239" s="6"/>
    </row>
    <row r="240" spans="11:30" ht="15">
      <c r="K240" s="6"/>
      <c r="L240" s="6"/>
      <c r="M240" s="6"/>
      <c r="N240" s="6"/>
      <c r="O240" s="6"/>
      <c r="P240" s="6"/>
      <c r="Q240" s="6"/>
      <c r="R240" s="6"/>
      <c r="S240" s="6"/>
      <c r="T240" s="6"/>
      <c r="U240" s="6"/>
      <c r="V240" s="6"/>
      <c r="W240" s="6"/>
      <c r="X240" s="6"/>
      <c r="Y240" s="6"/>
      <c r="Z240" s="6"/>
      <c r="AA240" s="6"/>
      <c r="AB240" s="6"/>
      <c r="AC240" s="6"/>
      <c r="AD240" s="6"/>
    </row>
    <row r="241" spans="11:30" ht="15">
      <c r="K241" s="6"/>
      <c r="L241" s="6"/>
      <c r="M241" s="6"/>
      <c r="N241" s="6"/>
      <c r="O241" s="6"/>
      <c r="P241" s="6"/>
      <c r="Q241" s="6"/>
      <c r="R241" s="6"/>
      <c r="S241" s="6"/>
      <c r="T241" s="6"/>
      <c r="U241" s="6"/>
      <c r="V241" s="6"/>
      <c r="W241" s="6"/>
      <c r="X241" s="6"/>
      <c r="Y241" s="6"/>
      <c r="Z241" s="6"/>
      <c r="AA241" s="6"/>
      <c r="AB241" s="6"/>
      <c r="AC241" s="6"/>
      <c r="AD241" s="6"/>
    </row>
    <row r="242" spans="11:30" ht="15">
      <c r="K242" s="6"/>
      <c r="L242" s="6"/>
      <c r="M242" s="6"/>
      <c r="N242" s="6"/>
      <c r="O242" s="6"/>
      <c r="P242" s="6"/>
      <c r="Q242" s="6"/>
      <c r="R242" s="6"/>
      <c r="S242" s="6"/>
      <c r="T242" s="6"/>
      <c r="U242" s="6"/>
      <c r="V242" s="6"/>
      <c r="W242" s="6"/>
      <c r="X242" s="6"/>
      <c r="Y242" s="6"/>
      <c r="Z242" s="6"/>
      <c r="AA242" s="6"/>
      <c r="AB242" s="6"/>
      <c r="AC242" s="6"/>
      <c r="AD242" s="6"/>
    </row>
    <row r="243" spans="11:30" ht="15">
      <c r="K243" s="6"/>
      <c r="L243" s="6"/>
      <c r="M243" s="6"/>
      <c r="N243" s="6"/>
      <c r="O243" s="6"/>
      <c r="P243" s="6"/>
      <c r="Q243" s="6"/>
      <c r="R243" s="6"/>
      <c r="S243" s="6"/>
      <c r="T243" s="6"/>
      <c r="U243" s="6"/>
      <c r="V243" s="6"/>
      <c r="W243" s="6"/>
      <c r="X243" s="6"/>
      <c r="Y243" s="6"/>
      <c r="Z243" s="6"/>
      <c r="AA243" s="6"/>
      <c r="AB243" s="6"/>
      <c r="AC243" s="6"/>
      <c r="AD243" s="6"/>
    </row>
    <row r="244" spans="11:30" ht="15">
      <c r="K244" s="6"/>
      <c r="L244" s="6"/>
      <c r="M244" s="6"/>
      <c r="N244" s="6"/>
      <c r="O244" s="6"/>
      <c r="P244" s="6"/>
      <c r="Q244" s="6"/>
      <c r="R244" s="6"/>
      <c r="S244" s="6"/>
      <c r="T244" s="6"/>
      <c r="U244" s="6"/>
      <c r="V244" s="6"/>
      <c r="W244" s="6"/>
      <c r="X244" s="6"/>
      <c r="Y244" s="6"/>
      <c r="Z244" s="6"/>
      <c r="AA244" s="6"/>
      <c r="AB244" s="6"/>
      <c r="AC244" s="6"/>
      <c r="AD244" s="6"/>
    </row>
    <row r="245" spans="11:30" ht="15">
      <c r="K245" s="6"/>
      <c r="L245" s="6"/>
      <c r="M245" s="6"/>
      <c r="N245" s="6"/>
      <c r="O245" s="6"/>
      <c r="P245" s="6"/>
      <c r="Q245" s="6"/>
      <c r="R245" s="6"/>
      <c r="S245" s="6"/>
      <c r="T245" s="6"/>
      <c r="U245" s="6"/>
      <c r="V245" s="6"/>
      <c r="W245" s="6"/>
      <c r="X245" s="6"/>
      <c r="Y245" s="6"/>
      <c r="Z245" s="6"/>
      <c r="AA245" s="6"/>
      <c r="AB245" s="6"/>
      <c r="AC245" s="6"/>
      <c r="AD245" s="6"/>
    </row>
    <row r="246" spans="11:30" ht="15">
      <c r="K246" s="6"/>
      <c r="L246" s="6"/>
      <c r="M246" s="6"/>
      <c r="N246" s="6"/>
      <c r="O246" s="6"/>
      <c r="P246" s="6"/>
      <c r="Q246" s="6"/>
      <c r="R246" s="6"/>
      <c r="S246" s="6"/>
      <c r="T246" s="6"/>
      <c r="U246" s="6"/>
      <c r="V246" s="6"/>
      <c r="W246" s="6"/>
      <c r="X246" s="6"/>
      <c r="Y246" s="6"/>
      <c r="Z246" s="6"/>
      <c r="AA246" s="6"/>
      <c r="AB246" s="6"/>
      <c r="AC246" s="6"/>
      <c r="AD246" s="6"/>
    </row>
    <row r="247" spans="11:30" ht="15">
      <c r="K247" s="6"/>
      <c r="L247" s="6"/>
      <c r="M247" s="6"/>
      <c r="N247" s="6"/>
      <c r="O247" s="6"/>
      <c r="P247" s="6"/>
      <c r="Q247" s="6"/>
      <c r="R247" s="6"/>
      <c r="S247" s="6"/>
      <c r="T247" s="6"/>
      <c r="U247" s="6"/>
      <c r="V247" s="6"/>
      <c r="W247" s="6"/>
      <c r="X247" s="6"/>
      <c r="Y247" s="6"/>
      <c r="Z247" s="6"/>
      <c r="AA247" s="6"/>
      <c r="AB247" s="6"/>
      <c r="AC247" s="6"/>
      <c r="AD247" s="6"/>
    </row>
    <row r="248" spans="11:30" ht="15">
      <c r="K248" s="6"/>
      <c r="L248" s="6"/>
      <c r="M248" s="6"/>
      <c r="N248" s="6"/>
      <c r="O248" s="6"/>
      <c r="P248" s="6"/>
      <c r="Q248" s="6"/>
      <c r="R248" s="6"/>
      <c r="S248" s="6"/>
      <c r="T248" s="6"/>
      <c r="U248" s="6"/>
      <c r="V248" s="6"/>
      <c r="W248" s="6"/>
      <c r="X248" s="6"/>
      <c r="Y248" s="6"/>
      <c r="Z248" s="6"/>
      <c r="AA248" s="6"/>
      <c r="AB248" s="6"/>
      <c r="AC248" s="6"/>
      <c r="AD248" s="6"/>
    </row>
    <row r="249" spans="11:30" ht="15">
      <c r="K249" s="6"/>
      <c r="L249" s="6"/>
      <c r="M249" s="6"/>
      <c r="N249" s="6"/>
      <c r="O249" s="6"/>
      <c r="P249" s="6"/>
      <c r="Q249" s="6"/>
      <c r="R249" s="6"/>
      <c r="S249" s="6"/>
      <c r="T249" s="6"/>
      <c r="U249" s="6"/>
      <c r="V249" s="6"/>
      <c r="W249" s="6"/>
      <c r="X249" s="6"/>
      <c r="Y249" s="6"/>
      <c r="Z249" s="6"/>
      <c r="AA249" s="6"/>
      <c r="AB249" s="6"/>
      <c r="AC249" s="6"/>
      <c r="AD249" s="6"/>
    </row>
    <row r="250" spans="11:30" ht="15">
      <c r="K250" s="6"/>
      <c r="L250" s="6"/>
      <c r="M250" s="6"/>
      <c r="N250" s="6"/>
      <c r="O250" s="6"/>
      <c r="P250" s="6"/>
      <c r="Q250" s="6"/>
      <c r="R250" s="6"/>
      <c r="S250" s="6"/>
      <c r="T250" s="6"/>
      <c r="U250" s="6"/>
      <c r="V250" s="6"/>
      <c r="W250" s="6"/>
      <c r="X250" s="6"/>
      <c r="Y250" s="6"/>
      <c r="Z250" s="6"/>
      <c r="AA250" s="6"/>
      <c r="AB250" s="6"/>
      <c r="AC250" s="6"/>
      <c r="AD250" s="6"/>
    </row>
    <row r="251" spans="11:30" ht="15">
      <c r="K251" s="6"/>
      <c r="L251" s="6"/>
      <c r="M251" s="6"/>
      <c r="N251" s="6"/>
      <c r="O251" s="6"/>
      <c r="P251" s="6"/>
      <c r="Q251" s="6"/>
      <c r="R251" s="6"/>
      <c r="S251" s="6"/>
      <c r="T251" s="6"/>
      <c r="U251" s="6"/>
      <c r="V251" s="6"/>
      <c r="W251" s="6"/>
      <c r="X251" s="6"/>
      <c r="Y251" s="6"/>
      <c r="Z251" s="6"/>
      <c r="AA251" s="6"/>
      <c r="AB251" s="6"/>
      <c r="AC251" s="6"/>
      <c r="AD251" s="6"/>
    </row>
    <row r="252" spans="11:30" ht="15">
      <c r="K252" s="6"/>
      <c r="L252" s="6"/>
      <c r="M252" s="6"/>
      <c r="N252" s="6"/>
      <c r="O252" s="6"/>
      <c r="P252" s="6"/>
      <c r="Q252" s="6"/>
      <c r="R252" s="6"/>
      <c r="S252" s="6"/>
      <c r="T252" s="6"/>
      <c r="U252" s="6"/>
      <c r="V252" s="6"/>
      <c r="W252" s="6"/>
      <c r="X252" s="6"/>
      <c r="Y252" s="6"/>
      <c r="Z252" s="6"/>
      <c r="AA252" s="6"/>
      <c r="AB252" s="6"/>
      <c r="AC252" s="6"/>
      <c r="AD252" s="6"/>
    </row>
    <row r="253" spans="11:30" ht="15">
      <c r="K253" s="6"/>
      <c r="L253" s="6"/>
      <c r="M253" s="6"/>
      <c r="N253" s="6"/>
      <c r="O253" s="6"/>
      <c r="P253" s="6"/>
      <c r="Q253" s="6"/>
      <c r="R253" s="6"/>
      <c r="S253" s="6"/>
      <c r="T253" s="6"/>
      <c r="U253" s="6"/>
      <c r="V253" s="6"/>
      <c r="W253" s="6"/>
      <c r="X253" s="6"/>
      <c r="Y253" s="6"/>
      <c r="Z253" s="6"/>
      <c r="AA253" s="6"/>
      <c r="AB253" s="6"/>
      <c r="AC253" s="6"/>
      <c r="AD253" s="6"/>
    </row>
    <row r="254" spans="11:30" ht="15">
      <c r="K254" s="6"/>
      <c r="L254" s="6"/>
      <c r="M254" s="6"/>
      <c r="N254" s="6"/>
      <c r="O254" s="6"/>
      <c r="P254" s="6"/>
      <c r="Q254" s="6"/>
      <c r="R254" s="6"/>
      <c r="S254" s="6"/>
      <c r="T254" s="6"/>
      <c r="U254" s="6"/>
      <c r="V254" s="6"/>
      <c r="W254" s="6"/>
      <c r="X254" s="6"/>
      <c r="Y254" s="6"/>
      <c r="Z254" s="6"/>
      <c r="AA254" s="6"/>
      <c r="AB254" s="6"/>
      <c r="AC254" s="6"/>
      <c r="AD254" s="6"/>
    </row>
    <row r="255" spans="11:30" ht="15">
      <c r="K255" s="6"/>
      <c r="L255" s="6"/>
      <c r="M255" s="6"/>
      <c r="N255" s="6"/>
      <c r="O255" s="6"/>
      <c r="P255" s="6"/>
      <c r="Q255" s="6"/>
      <c r="R255" s="6"/>
      <c r="S255" s="6"/>
      <c r="T255" s="6"/>
      <c r="U255" s="6"/>
      <c r="V255" s="6"/>
      <c r="W255" s="6"/>
      <c r="X255" s="6"/>
      <c r="Y255" s="6"/>
      <c r="Z255" s="6"/>
      <c r="AA255" s="6"/>
      <c r="AB255" s="6"/>
      <c r="AC255" s="6"/>
      <c r="AD255" s="6"/>
    </row>
    <row r="256" spans="11:30" ht="15">
      <c r="K256" s="6"/>
      <c r="L256" s="6"/>
      <c r="M256" s="6"/>
      <c r="N256" s="6"/>
      <c r="O256" s="6"/>
      <c r="P256" s="6"/>
      <c r="Q256" s="6"/>
      <c r="R256" s="6"/>
      <c r="S256" s="6"/>
      <c r="T256" s="6"/>
      <c r="U256" s="6"/>
      <c r="V256" s="6"/>
      <c r="W256" s="6"/>
      <c r="X256" s="6"/>
      <c r="Y256" s="6"/>
      <c r="Z256" s="6"/>
      <c r="AA256" s="6"/>
      <c r="AB256" s="6"/>
      <c r="AC256" s="6"/>
      <c r="AD256" s="6"/>
    </row>
    <row r="257" spans="11:30" ht="15">
      <c r="K257" s="6"/>
      <c r="L257" s="6"/>
      <c r="M257" s="6"/>
      <c r="N257" s="6"/>
      <c r="O257" s="6"/>
      <c r="P257" s="6"/>
      <c r="Q257" s="6"/>
      <c r="R257" s="6"/>
      <c r="S257" s="6"/>
      <c r="T257" s="6"/>
      <c r="U257" s="6"/>
      <c r="V257" s="6"/>
      <c r="W257" s="6"/>
      <c r="X257" s="6"/>
      <c r="Y257" s="6"/>
      <c r="Z257" s="6"/>
      <c r="AA257" s="6"/>
      <c r="AB257" s="6"/>
      <c r="AC257" s="6"/>
      <c r="AD257" s="6"/>
    </row>
    <row r="258" spans="11:30" ht="15">
      <c r="K258" s="6"/>
      <c r="L258" s="6"/>
      <c r="M258" s="6"/>
      <c r="N258" s="6"/>
      <c r="O258" s="6"/>
      <c r="P258" s="6"/>
      <c r="Q258" s="6"/>
      <c r="R258" s="6"/>
      <c r="S258" s="6"/>
      <c r="T258" s="6"/>
      <c r="U258" s="6"/>
      <c r="V258" s="6"/>
      <c r="W258" s="6"/>
      <c r="X258" s="6"/>
      <c r="Y258" s="6"/>
      <c r="Z258" s="6"/>
      <c r="AA258" s="6"/>
      <c r="AB258" s="6"/>
      <c r="AC258" s="6"/>
      <c r="AD258" s="6"/>
    </row>
    <row r="259" spans="11:30" ht="15">
      <c r="K259" s="6"/>
      <c r="L259" s="6"/>
      <c r="M259" s="6"/>
      <c r="N259" s="6"/>
      <c r="O259" s="6"/>
      <c r="P259" s="6"/>
      <c r="Q259" s="6"/>
      <c r="R259" s="6"/>
      <c r="S259" s="6"/>
      <c r="T259" s="6"/>
      <c r="U259" s="6"/>
      <c r="V259" s="6"/>
      <c r="W259" s="6"/>
      <c r="X259" s="6"/>
      <c r="Y259" s="6"/>
      <c r="Z259" s="6"/>
      <c r="AA259" s="6"/>
      <c r="AB259" s="6"/>
      <c r="AC259" s="6"/>
      <c r="AD259" s="6"/>
    </row>
    <row r="260" spans="11:30" ht="15">
      <c r="K260" s="6"/>
      <c r="L260" s="6"/>
      <c r="M260" s="6"/>
      <c r="N260" s="6"/>
      <c r="O260" s="6"/>
      <c r="P260" s="6"/>
      <c r="Q260" s="6"/>
      <c r="R260" s="6"/>
      <c r="S260" s="6"/>
      <c r="T260" s="6"/>
      <c r="U260" s="6"/>
      <c r="V260" s="6"/>
      <c r="W260" s="6"/>
      <c r="X260" s="6"/>
      <c r="Y260" s="6"/>
      <c r="Z260" s="6"/>
      <c r="AA260" s="6"/>
      <c r="AB260" s="6"/>
      <c r="AC260" s="6"/>
      <c r="AD260" s="6"/>
    </row>
    <row r="261" spans="11:30" ht="15">
      <c r="K261" s="6"/>
      <c r="L261" s="6"/>
      <c r="M261" s="6"/>
      <c r="N261" s="6"/>
      <c r="O261" s="6"/>
      <c r="P261" s="6"/>
      <c r="Q261" s="6"/>
      <c r="R261" s="6"/>
      <c r="S261" s="6"/>
      <c r="T261" s="6"/>
      <c r="U261" s="6"/>
      <c r="V261" s="6"/>
      <c r="W261" s="6"/>
      <c r="X261" s="6"/>
      <c r="Y261" s="6"/>
      <c r="Z261" s="6"/>
      <c r="AA261" s="6"/>
      <c r="AB261" s="6"/>
      <c r="AC261" s="6"/>
      <c r="AD261" s="6"/>
    </row>
    <row r="262" spans="11:30" ht="15">
      <c r="K262" s="6"/>
      <c r="L262" s="6"/>
      <c r="M262" s="6"/>
      <c r="N262" s="6"/>
      <c r="O262" s="6"/>
      <c r="P262" s="6"/>
      <c r="Q262" s="6"/>
      <c r="R262" s="6"/>
      <c r="S262" s="6"/>
      <c r="T262" s="6"/>
      <c r="U262" s="6"/>
      <c r="V262" s="6"/>
      <c r="W262" s="6"/>
      <c r="X262" s="6"/>
      <c r="Y262" s="6"/>
      <c r="Z262" s="6"/>
      <c r="AA262" s="6"/>
      <c r="AB262" s="6"/>
      <c r="AC262" s="6"/>
      <c r="AD262" s="6"/>
    </row>
    <row r="263" spans="11:30" ht="15">
      <c r="K263" s="6"/>
      <c r="L263" s="6"/>
      <c r="M263" s="6"/>
      <c r="N263" s="6"/>
      <c r="O263" s="6"/>
      <c r="P263" s="6"/>
      <c r="Q263" s="6"/>
      <c r="R263" s="6"/>
      <c r="S263" s="6"/>
      <c r="T263" s="6"/>
      <c r="U263" s="6"/>
      <c r="V263" s="6"/>
      <c r="W263" s="6"/>
      <c r="X263" s="6"/>
      <c r="Y263" s="6"/>
      <c r="Z263" s="6"/>
      <c r="AA263" s="6"/>
      <c r="AB263" s="6"/>
      <c r="AC263" s="6"/>
      <c r="AD263" s="6"/>
    </row>
    <row r="264" spans="11:30" ht="15">
      <c r="K264" s="6"/>
      <c r="L264" s="6"/>
      <c r="M264" s="6"/>
      <c r="N264" s="6"/>
      <c r="O264" s="6"/>
      <c r="P264" s="6"/>
      <c r="Q264" s="6"/>
      <c r="R264" s="6"/>
      <c r="S264" s="6"/>
      <c r="T264" s="6"/>
      <c r="U264" s="6"/>
      <c r="V264" s="6"/>
      <c r="W264" s="6"/>
      <c r="X264" s="6"/>
      <c r="Y264" s="6"/>
      <c r="Z264" s="6"/>
      <c r="AA264" s="6"/>
      <c r="AB264" s="6"/>
      <c r="AC264" s="6"/>
      <c r="AD264" s="6"/>
    </row>
    <row r="265" spans="11:30" ht="15">
      <c r="K265" s="6"/>
      <c r="L265" s="6"/>
      <c r="M265" s="6"/>
      <c r="N265" s="6"/>
      <c r="O265" s="6"/>
      <c r="P265" s="6"/>
      <c r="Q265" s="6"/>
      <c r="R265" s="6"/>
      <c r="S265" s="6"/>
      <c r="T265" s="6"/>
      <c r="U265" s="6"/>
      <c r="V265" s="6"/>
      <c r="W265" s="6"/>
      <c r="X265" s="6"/>
      <c r="Y265" s="6"/>
      <c r="Z265" s="6"/>
      <c r="AA265" s="6"/>
      <c r="AB265" s="6"/>
      <c r="AC265" s="6"/>
      <c r="AD265" s="6"/>
    </row>
    <row r="266" spans="11:30" ht="15">
      <c r="K266" s="6"/>
      <c r="L266" s="6"/>
      <c r="M266" s="6"/>
      <c r="N266" s="6"/>
      <c r="O266" s="6"/>
      <c r="P266" s="6"/>
      <c r="Q266" s="6"/>
      <c r="R266" s="6"/>
      <c r="S266" s="6"/>
      <c r="T266" s="6"/>
      <c r="U266" s="6"/>
      <c r="V266" s="6"/>
      <c r="W266" s="6"/>
      <c r="X266" s="6"/>
      <c r="Y266" s="6"/>
      <c r="Z266" s="6"/>
      <c r="AA266" s="6"/>
      <c r="AB266" s="6"/>
      <c r="AC266" s="6"/>
      <c r="AD266" s="6"/>
    </row>
    <row r="267" spans="11:30" ht="15">
      <c r="K267" s="6"/>
      <c r="L267" s="6"/>
      <c r="M267" s="6"/>
      <c r="N267" s="6"/>
      <c r="O267" s="6"/>
      <c r="P267" s="6"/>
      <c r="Q267" s="6"/>
      <c r="R267" s="6"/>
      <c r="S267" s="6"/>
      <c r="T267" s="6"/>
      <c r="U267" s="6"/>
      <c r="V267" s="6"/>
      <c r="W267" s="6"/>
      <c r="X267" s="6"/>
      <c r="Y267" s="6"/>
      <c r="Z267" s="6"/>
      <c r="AA267" s="6"/>
      <c r="AB267" s="6"/>
      <c r="AC267" s="6"/>
      <c r="AD267" s="6"/>
    </row>
    <row r="268" spans="11:30" ht="15">
      <c r="K268" s="6"/>
      <c r="L268" s="6"/>
      <c r="M268" s="6"/>
      <c r="N268" s="6"/>
      <c r="O268" s="6"/>
      <c r="P268" s="6"/>
      <c r="Q268" s="6"/>
      <c r="R268" s="6"/>
      <c r="S268" s="6"/>
      <c r="T268" s="6"/>
      <c r="U268" s="6"/>
      <c r="V268" s="6"/>
      <c r="W268" s="6"/>
      <c r="X268" s="6"/>
      <c r="Y268" s="6"/>
      <c r="Z268" s="6"/>
      <c r="AA268" s="6"/>
      <c r="AB268" s="6"/>
      <c r="AC268" s="6"/>
      <c r="AD268" s="6"/>
    </row>
    <row r="269" spans="11:30" ht="15">
      <c r="K269" s="6"/>
      <c r="L269" s="6"/>
      <c r="M269" s="6"/>
      <c r="N269" s="6"/>
      <c r="O269" s="6"/>
      <c r="P269" s="6"/>
      <c r="Q269" s="6"/>
      <c r="R269" s="6"/>
      <c r="S269" s="6"/>
      <c r="T269" s="6"/>
      <c r="U269" s="6"/>
      <c r="V269" s="6"/>
      <c r="W269" s="6"/>
      <c r="X269" s="6"/>
      <c r="Y269" s="6"/>
      <c r="Z269" s="6"/>
      <c r="AA269" s="6"/>
      <c r="AB269" s="6"/>
      <c r="AC269" s="6"/>
      <c r="AD269" s="6"/>
    </row>
    <row r="270" spans="11:30" ht="15">
      <c r="K270" s="6"/>
      <c r="L270" s="6"/>
      <c r="M270" s="6"/>
      <c r="N270" s="6"/>
      <c r="O270" s="6"/>
      <c r="P270" s="6"/>
      <c r="Q270" s="6"/>
      <c r="R270" s="6"/>
      <c r="S270" s="6"/>
      <c r="T270" s="6"/>
      <c r="U270" s="6"/>
      <c r="V270" s="6"/>
      <c r="W270" s="6"/>
      <c r="X270" s="6"/>
      <c r="Y270" s="6"/>
      <c r="Z270" s="6"/>
      <c r="AA270" s="6"/>
      <c r="AB270" s="6"/>
      <c r="AC270" s="6"/>
      <c r="AD270" s="6"/>
    </row>
    <row r="271" spans="11:30" ht="15">
      <c r="K271" s="6"/>
      <c r="L271" s="6"/>
      <c r="M271" s="6"/>
      <c r="N271" s="6"/>
      <c r="O271" s="6"/>
      <c r="P271" s="6"/>
      <c r="Q271" s="6"/>
      <c r="R271" s="6"/>
      <c r="S271" s="6"/>
      <c r="T271" s="6"/>
      <c r="U271" s="6"/>
      <c r="V271" s="6"/>
      <c r="W271" s="6"/>
      <c r="X271" s="6"/>
      <c r="Y271" s="6"/>
      <c r="Z271" s="6"/>
      <c r="AA271" s="6"/>
      <c r="AB271" s="6"/>
      <c r="AC271" s="6"/>
      <c r="AD271" s="6"/>
    </row>
    <row r="272" spans="11:30" ht="15">
      <c r="K272" s="6"/>
      <c r="L272" s="6"/>
      <c r="M272" s="6"/>
      <c r="N272" s="6"/>
      <c r="O272" s="6"/>
      <c r="P272" s="6"/>
      <c r="Q272" s="6"/>
      <c r="R272" s="6"/>
      <c r="S272" s="6"/>
      <c r="T272" s="6"/>
      <c r="U272" s="6"/>
      <c r="V272" s="6"/>
      <c r="W272" s="6"/>
      <c r="X272" s="6"/>
      <c r="Y272" s="6"/>
      <c r="Z272" s="6"/>
      <c r="AA272" s="6"/>
      <c r="AB272" s="6"/>
      <c r="AC272" s="6"/>
      <c r="AD272" s="6"/>
    </row>
    <row r="273" spans="11:30" ht="15">
      <c r="K273" s="6"/>
      <c r="L273" s="6"/>
      <c r="M273" s="6"/>
      <c r="N273" s="6"/>
      <c r="O273" s="6"/>
      <c r="P273" s="6"/>
      <c r="Q273" s="6"/>
      <c r="R273" s="6"/>
      <c r="S273" s="6"/>
      <c r="T273" s="6"/>
      <c r="U273" s="6"/>
      <c r="V273" s="6"/>
      <c r="W273" s="6"/>
      <c r="X273" s="6"/>
      <c r="Y273" s="6"/>
      <c r="Z273" s="6"/>
      <c r="AA273" s="6"/>
      <c r="AB273" s="6"/>
      <c r="AC273" s="6"/>
      <c r="AD273" s="6"/>
    </row>
    <row r="274" spans="11:30" ht="15">
      <c r="K274" s="6"/>
      <c r="L274" s="6"/>
      <c r="M274" s="6"/>
      <c r="N274" s="6"/>
      <c r="O274" s="6"/>
      <c r="P274" s="6"/>
      <c r="Q274" s="6"/>
      <c r="R274" s="6"/>
      <c r="S274" s="6"/>
      <c r="T274" s="6"/>
      <c r="U274" s="6"/>
      <c r="V274" s="6"/>
      <c r="W274" s="6"/>
      <c r="X274" s="6"/>
      <c r="Y274" s="6"/>
      <c r="Z274" s="6"/>
      <c r="AA274" s="6"/>
      <c r="AB274" s="6"/>
      <c r="AC274" s="6"/>
      <c r="AD274" s="6"/>
    </row>
    <row r="275" spans="11:30" ht="15">
      <c r="K275" s="6"/>
      <c r="L275" s="6"/>
      <c r="M275" s="6"/>
      <c r="N275" s="6"/>
      <c r="O275" s="6"/>
      <c r="P275" s="6"/>
      <c r="Q275" s="6"/>
      <c r="R275" s="6"/>
      <c r="S275" s="6"/>
      <c r="T275" s="6"/>
      <c r="U275" s="6"/>
      <c r="V275" s="6"/>
      <c r="W275" s="6"/>
      <c r="X275" s="6"/>
      <c r="Y275" s="6"/>
      <c r="Z275" s="6"/>
      <c r="AA275" s="6"/>
      <c r="AB275" s="6"/>
      <c r="AC275" s="6"/>
      <c r="AD275" s="6"/>
    </row>
    <row r="276" spans="11:30" ht="15">
      <c r="K276" s="6"/>
      <c r="L276" s="6"/>
      <c r="M276" s="6"/>
      <c r="N276" s="6"/>
      <c r="O276" s="6"/>
      <c r="P276" s="6"/>
      <c r="Q276" s="6"/>
      <c r="R276" s="6"/>
      <c r="S276" s="6"/>
      <c r="T276" s="6"/>
      <c r="U276" s="6"/>
      <c r="V276" s="6"/>
      <c r="W276" s="6"/>
      <c r="X276" s="6"/>
      <c r="Y276" s="6"/>
      <c r="Z276" s="6"/>
      <c r="AA276" s="6"/>
      <c r="AB276" s="6"/>
      <c r="AC276" s="6"/>
      <c r="AD276" s="6"/>
    </row>
    <row r="277" spans="11:30" ht="15">
      <c r="K277" s="6"/>
      <c r="L277" s="6"/>
      <c r="M277" s="6"/>
      <c r="N277" s="6"/>
      <c r="O277" s="6"/>
      <c r="P277" s="6"/>
      <c r="Q277" s="6"/>
      <c r="R277" s="6"/>
      <c r="S277" s="6"/>
      <c r="T277" s="6"/>
      <c r="U277" s="6"/>
      <c r="V277" s="6"/>
      <c r="W277" s="6"/>
      <c r="X277" s="6"/>
      <c r="Y277" s="6"/>
      <c r="Z277" s="6"/>
      <c r="AA277" s="6"/>
      <c r="AB277" s="6"/>
      <c r="AC277" s="6"/>
      <c r="AD277" s="6"/>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I120"/>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33.57421875" style="0" customWidth="1"/>
    <col min="2" max="10" width="17.7109375" style="0" customWidth="1"/>
  </cols>
  <sheetData>
    <row r="1" spans="1:35" ht="15.75">
      <c r="A1" s="43" t="s">
        <v>82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21.75" thickBot="1">
      <c r="A2" s="19" t="s">
        <v>36</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s="1" customFormat="1" ht="16.5" thickBot="1">
      <c r="A3" s="6"/>
      <c r="B3" s="6"/>
      <c r="C3" s="6"/>
      <c r="D3" s="6"/>
      <c r="E3" s="6"/>
      <c r="F3" s="236" t="s">
        <v>12</v>
      </c>
      <c r="G3" s="38"/>
      <c r="H3" s="39"/>
      <c r="I3" s="4"/>
      <c r="J3" s="6"/>
      <c r="K3" s="4"/>
      <c r="L3" s="4"/>
      <c r="M3" s="4"/>
      <c r="N3" s="4"/>
      <c r="O3" s="4"/>
      <c r="P3" s="4"/>
      <c r="Q3" s="4"/>
      <c r="R3" s="4"/>
      <c r="S3" s="4"/>
      <c r="T3" s="4"/>
      <c r="U3" s="4"/>
      <c r="V3" s="4"/>
      <c r="W3" s="4"/>
      <c r="X3" s="4"/>
      <c r="Y3" s="4"/>
      <c r="Z3" s="4"/>
      <c r="AA3" s="4"/>
      <c r="AB3" s="4"/>
      <c r="AC3" s="4"/>
      <c r="AD3" s="4"/>
      <c r="AE3" s="4"/>
      <c r="AF3" s="4"/>
      <c r="AG3" s="4"/>
      <c r="AH3" s="4"/>
      <c r="AI3" s="4"/>
    </row>
    <row r="4" spans="1:34" ht="68.25" thickBot="1">
      <c r="A4" s="56" t="s">
        <v>113</v>
      </c>
      <c r="B4" s="122" t="s">
        <v>1</v>
      </c>
      <c r="C4" s="123" t="s">
        <v>2</v>
      </c>
      <c r="D4" s="123" t="s">
        <v>3</v>
      </c>
      <c r="E4" s="124" t="s">
        <v>4</v>
      </c>
      <c r="F4" s="125" t="s">
        <v>197</v>
      </c>
      <c r="G4" s="123" t="s">
        <v>196</v>
      </c>
      <c r="H4" s="126" t="s">
        <v>195</v>
      </c>
      <c r="I4" s="122" t="s">
        <v>13</v>
      </c>
      <c r="J4" s="126" t="s">
        <v>14</v>
      </c>
      <c r="K4" s="6"/>
      <c r="L4" s="6"/>
      <c r="M4" s="6"/>
      <c r="N4" s="6"/>
      <c r="O4" s="6"/>
      <c r="P4" s="6"/>
      <c r="Q4" s="6"/>
      <c r="R4" s="6"/>
      <c r="S4" s="6"/>
      <c r="T4" s="6"/>
      <c r="U4" s="6"/>
      <c r="V4" s="6"/>
      <c r="W4" s="6"/>
      <c r="X4" s="6"/>
      <c r="Y4" s="6"/>
      <c r="Z4" s="6"/>
      <c r="AA4" s="6"/>
      <c r="AB4" s="6"/>
      <c r="AC4" s="6"/>
      <c r="AD4" s="6"/>
      <c r="AE4" s="6"/>
      <c r="AF4" s="6"/>
      <c r="AG4" s="6"/>
      <c r="AH4" s="6"/>
    </row>
    <row r="5" spans="1:34" ht="15.75">
      <c r="A5" s="189" t="str">
        <f>Products!A5</f>
        <v>a</v>
      </c>
      <c r="B5" s="190"/>
      <c r="C5" s="191"/>
      <c r="D5" s="130"/>
      <c r="E5" s="192">
        <f>D5*C5</f>
        <v>0</v>
      </c>
      <c r="F5" s="193"/>
      <c r="G5" s="130"/>
      <c r="H5" s="166"/>
      <c r="I5" s="194">
        <f>(D5-F5-G5)*C5</f>
        <v>0</v>
      </c>
      <c r="J5" s="195">
        <f aca="true" t="shared" si="0" ref="J5:J34">(D5-G5-H5)*C5</f>
        <v>0</v>
      </c>
      <c r="K5" s="6"/>
      <c r="L5" s="6"/>
      <c r="M5" s="6"/>
      <c r="N5" s="6"/>
      <c r="O5" s="6"/>
      <c r="P5" s="6"/>
      <c r="Q5" s="6"/>
      <c r="R5" s="6"/>
      <c r="S5" s="6"/>
      <c r="T5" s="6"/>
      <c r="U5" s="6"/>
      <c r="V5" s="6"/>
      <c r="W5" s="6"/>
      <c r="X5" s="6"/>
      <c r="Y5" s="6"/>
      <c r="Z5" s="6"/>
      <c r="AA5" s="6"/>
      <c r="AB5" s="6"/>
      <c r="AC5" s="6"/>
      <c r="AD5" s="6"/>
      <c r="AE5" s="6"/>
      <c r="AF5" s="6"/>
      <c r="AG5" s="6"/>
      <c r="AH5" s="6"/>
    </row>
    <row r="6" spans="1:34" ht="15.75">
      <c r="A6" s="189" t="str">
        <f>Products!A6</f>
        <v>b</v>
      </c>
      <c r="B6" s="196"/>
      <c r="C6" s="197"/>
      <c r="D6" s="139"/>
      <c r="E6" s="198">
        <f aca="true" t="shared" si="1" ref="E6:E34">D6*C6</f>
        <v>0</v>
      </c>
      <c r="F6" s="199"/>
      <c r="G6" s="139"/>
      <c r="H6" s="171"/>
      <c r="I6" s="200">
        <f aca="true" t="shared" si="2" ref="I6:I34">(D6-F6-G6)*C6</f>
        <v>0</v>
      </c>
      <c r="J6" s="201">
        <f t="shared" si="0"/>
        <v>0</v>
      </c>
      <c r="K6" s="6"/>
      <c r="L6" s="6"/>
      <c r="M6" s="6"/>
      <c r="N6" s="6"/>
      <c r="O6" s="6"/>
      <c r="P6" s="6"/>
      <c r="Q6" s="6"/>
      <c r="R6" s="6"/>
      <c r="S6" s="6"/>
      <c r="T6" s="6"/>
      <c r="U6" s="6"/>
      <c r="V6" s="6"/>
      <c r="W6" s="6"/>
      <c r="X6" s="6"/>
      <c r="Y6" s="6"/>
      <c r="Z6" s="6"/>
      <c r="AA6" s="6"/>
      <c r="AB6" s="6"/>
      <c r="AC6" s="6"/>
      <c r="AD6" s="6"/>
      <c r="AE6" s="6"/>
      <c r="AF6" s="6"/>
      <c r="AG6" s="6"/>
      <c r="AH6" s="6"/>
    </row>
    <row r="7" spans="1:34" ht="15.75">
      <c r="A7" s="189" t="str">
        <f>Products!A7</f>
        <v>c</v>
      </c>
      <c r="B7" s="196"/>
      <c r="C7" s="197"/>
      <c r="D7" s="139"/>
      <c r="E7" s="198">
        <f t="shared" si="1"/>
        <v>0</v>
      </c>
      <c r="F7" s="199"/>
      <c r="G7" s="139"/>
      <c r="H7" s="171"/>
      <c r="I7" s="200">
        <f t="shared" si="2"/>
        <v>0</v>
      </c>
      <c r="J7" s="201">
        <f t="shared" si="0"/>
        <v>0</v>
      </c>
      <c r="K7" s="6"/>
      <c r="L7" s="6"/>
      <c r="M7" s="6"/>
      <c r="N7" s="6"/>
      <c r="O7" s="6"/>
      <c r="P7" s="6"/>
      <c r="Q7" s="6"/>
      <c r="R7" s="6"/>
      <c r="S7" s="6"/>
      <c r="T7" s="6"/>
      <c r="U7" s="6"/>
      <c r="V7" s="6"/>
      <c r="W7" s="6"/>
      <c r="X7" s="6"/>
      <c r="Y7" s="6"/>
      <c r="Z7" s="6"/>
      <c r="AA7" s="6"/>
      <c r="AB7" s="6"/>
      <c r="AC7" s="6"/>
      <c r="AD7" s="6"/>
      <c r="AE7" s="6"/>
      <c r="AF7" s="6"/>
      <c r="AG7" s="6"/>
      <c r="AH7" s="6"/>
    </row>
    <row r="8" spans="1:34" ht="15.75">
      <c r="A8" s="189" t="str">
        <f>Products!A8</f>
        <v>d</v>
      </c>
      <c r="B8" s="196"/>
      <c r="C8" s="197"/>
      <c r="D8" s="139"/>
      <c r="E8" s="198">
        <f t="shared" si="1"/>
        <v>0</v>
      </c>
      <c r="F8" s="199"/>
      <c r="G8" s="139"/>
      <c r="H8" s="171"/>
      <c r="I8" s="200">
        <f t="shared" si="2"/>
        <v>0</v>
      </c>
      <c r="J8" s="201">
        <f t="shared" si="0"/>
        <v>0</v>
      </c>
      <c r="K8" s="6"/>
      <c r="L8" s="6"/>
      <c r="M8" s="6"/>
      <c r="N8" s="6"/>
      <c r="O8" s="6"/>
      <c r="P8" s="6"/>
      <c r="Q8" s="6"/>
      <c r="R8" s="6"/>
      <c r="S8" s="6"/>
      <c r="T8" s="6"/>
      <c r="U8" s="6"/>
      <c r="V8" s="6"/>
      <c r="W8" s="6"/>
      <c r="X8" s="6"/>
      <c r="Y8" s="6"/>
      <c r="Z8" s="6"/>
      <c r="AA8" s="6"/>
      <c r="AB8" s="6"/>
      <c r="AC8" s="6"/>
      <c r="AD8" s="6"/>
      <c r="AE8" s="6"/>
      <c r="AF8" s="6"/>
      <c r="AG8" s="6"/>
      <c r="AH8" s="6"/>
    </row>
    <row r="9" spans="1:34" ht="15.75">
      <c r="A9" s="189" t="str">
        <f>Products!A9</f>
        <v>e</v>
      </c>
      <c r="B9" s="196"/>
      <c r="C9" s="197"/>
      <c r="D9" s="139"/>
      <c r="E9" s="198">
        <f t="shared" si="1"/>
        <v>0</v>
      </c>
      <c r="F9" s="199"/>
      <c r="G9" s="139"/>
      <c r="H9" s="171"/>
      <c r="I9" s="200">
        <f t="shared" si="2"/>
        <v>0</v>
      </c>
      <c r="J9" s="201">
        <f t="shared" si="0"/>
        <v>0</v>
      </c>
      <c r="K9" s="6"/>
      <c r="L9" s="6"/>
      <c r="M9" s="6"/>
      <c r="N9" s="6"/>
      <c r="O9" s="6"/>
      <c r="P9" s="6"/>
      <c r="Q9" s="6"/>
      <c r="R9" s="6"/>
      <c r="S9" s="6"/>
      <c r="T9" s="6"/>
      <c r="U9" s="6"/>
      <c r="V9" s="6"/>
      <c r="W9" s="6"/>
      <c r="X9" s="6"/>
      <c r="Y9" s="6"/>
      <c r="Z9" s="6"/>
      <c r="AA9" s="6"/>
      <c r="AB9" s="6"/>
      <c r="AC9" s="6"/>
      <c r="AD9" s="6"/>
      <c r="AE9" s="6"/>
      <c r="AF9" s="6"/>
      <c r="AG9" s="6"/>
      <c r="AH9" s="6"/>
    </row>
    <row r="10" spans="1:34" ht="15.75">
      <c r="A10" s="189" t="str">
        <f>Products!A10</f>
        <v>f</v>
      </c>
      <c r="B10" s="196"/>
      <c r="C10" s="197"/>
      <c r="D10" s="139"/>
      <c r="E10" s="198">
        <f t="shared" si="1"/>
        <v>0</v>
      </c>
      <c r="F10" s="199"/>
      <c r="G10" s="139"/>
      <c r="H10" s="171"/>
      <c r="I10" s="200">
        <f t="shared" si="2"/>
        <v>0</v>
      </c>
      <c r="J10" s="201">
        <f t="shared" si="0"/>
        <v>0</v>
      </c>
      <c r="K10" s="6"/>
      <c r="L10" s="6"/>
      <c r="M10" s="6"/>
      <c r="N10" s="6"/>
      <c r="O10" s="6"/>
      <c r="P10" s="6"/>
      <c r="Q10" s="6"/>
      <c r="R10" s="6"/>
      <c r="S10" s="6"/>
      <c r="T10" s="6"/>
      <c r="U10" s="6"/>
      <c r="V10" s="6"/>
      <c r="W10" s="6"/>
      <c r="X10" s="6"/>
      <c r="Y10" s="6"/>
      <c r="Z10" s="6"/>
      <c r="AA10" s="6"/>
      <c r="AB10" s="6"/>
      <c r="AC10" s="6"/>
      <c r="AD10" s="6"/>
      <c r="AE10" s="6"/>
      <c r="AF10" s="6"/>
      <c r="AG10" s="6"/>
      <c r="AH10" s="6"/>
    </row>
    <row r="11" spans="1:34" ht="15.75">
      <c r="A11" s="189" t="str">
        <f>Products!A11</f>
        <v>g</v>
      </c>
      <c r="B11" s="196"/>
      <c r="C11" s="197"/>
      <c r="D11" s="139"/>
      <c r="E11" s="198">
        <f t="shared" si="1"/>
        <v>0</v>
      </c>
      <c r="F11" s="199"/>
      <c r="G11" s="139"/>
      <c r="H11" s="171"/>
      <c r="I11" s="200">
        <f t="shared" si="2"/>
        <v>0</v>
      </c>
      <c r="J11" s="201">
        <f t="shared" si="0"/>
        <v>0</v>
      </c>
      <c r="K11" s="6"/>
      <c r="L11" s="6"/>
      <c r="M11" s="6"/>
      <c r="N11" s="6"/>
      <c r="O11" s="6"/>
      <c r="P11" s="6"/>
      <c r="Q11" s="6"/>
      <c r="R11" s="6"/>
      <c r="S11" s="6"/>
      <c r="T11" s="6"/>
      <c r="U11" s="6"/>
      <c r="V11" s="6"/>
      <c r="W11" s="6"/>
      <c r="X11" s="6"/>
      <c r="Y11" s="6"/>
      <c r="Z11" s="6"/>
      <c r="AA11" s="6"/>
      <c r="AB11" s="6"/>
      <c r="AC11" s="6"/>
      <c r="AD11" s="6"/>
      <c r="AE11" s="6"/>
      <c r="AF11" s="6"/>
      <c r="AG11" s="6"/>
      <c r="AH11" s="6"/>
    </row>
    <row r="12" spans="1:34" ht="15.75">
      <c r="A12" s="189" t="str">
        <f>Products!A12</f>
        <v>h</v>
      </c>
      <c r="B12" s="196"/>
      <c r="C12" s="197"/>
      <c r="D12" s="139"/>
      <c r="E12" s="198">
        <f t="shared" si="1"/>
        <v>0</v>
      </c>
      <c r="F12" s="199"/>
      <c r="G12" s="139"/>
      <c r="H12" s="171"/>
      <c r="I12" s="200">
        <f t="shared" si="2"/>
        <v>0</v>
      </c>
      <c r="J12" s="201">
        <f t="shared" si="0"/>
        <v>0</v>
      </c>
      <c r="K12" s="6"/>
      <c r="L12" s="6"/>
      <c r="M12" s="6"/>
      <c r="N12" s="6"/>
      <c r="O12" s="6"/>
      <c r="P12" s="6"/>
      <c r="Q12" s="6"/>
      <c r="R12" s="6"/>
      <c r="S12" s="6"/>
      <c r="T12" s="6"/>
      <c r="U12" s="6"/>
      <c r="V12" s="6"/>
      <c r="W12" s="6"/>
      <c r="X12" s="6"/>
      <c r="Y12" s="6"/>
      <c r="Z12" s="6"/>
      <c r="AA12" s="6"/>
      <c r="AB12" s="6"/>
      <c r="AC12" s="6"/>
      <c r="AD12" s="6"/>
      <c r="AE12" s="6"/>
      <c r="AF12" s="6"/>
      <c r="AG12" s="6"/>
      <c r="AH12" s="6"/>
    </row>
    <row r="13" spans="1:34" ht="15.75">
      <c r="A13" s="189" t="str">
        <f>Products!A13</f>
        <v>i</v>
      </c>
      <c r="B13" s="196"/>
      <c r="C13" s="197"/>
      <c r="D13" s="139"/>
      <c r="E13" s="198">
        <f t="shared" si="1"/>
        <v>0</v>
      </c>
      <c r="F13" s="199"/>
      <c r="G13" s="139"/>
      <c r="H13" s="171"/>
      <c r="I13" s="200">
        <f t="shared" si="2"/>
        <v>0</v>
      </c>
      <c r="J13" s="201">
        <f t="shared" si="0"/>
        <v>0</v>
      </c>
      <c r="K13" s="6"/>
      <c r="L13" s="6"/>
      <c r="M13" s="6"/>
      <c r="N13" s="6"/>
      <c r="O13" s="6"/>
      <c r="P13" s="6"/>
      <c r="Q13" s="6"/>
      <c r="R13" s="6"/>
      <c r="S13" s="6"/>
      <c r="T13" s="6"/>
      <c r="U13" s="6"/>
      <c r="V13" s="6"/>
      <c r="W13" s="6"/>
      <c r="X13" s="6"/>
      <c r="Y13" s="6"/>
      <c r="Z13" s="6"/>
      <c r="AA13" s="6"/>
      <c r="AB13" s="6"/>
      <c r="AC13" s="6"/>
      <c r="AD13" s="6"/>
      <c r="AE13" s="6"/>
      <c r="AF13" s="6"/>
      <c r="AG13" s="6"/>
      <c r="AH13" s="6"/>
    </row>
    <row r="14" spans="1:34" ht="15.75">
      <c r="A14" s="189" t="str">
        <f>Products!A14</f>
        <v>j</v>
      </c>
      <c r="B14" s="196"/>
      <c r="C14" s="197"/>
      <c r="D14" s="139"/>
      <c r="E14" s="198">
        <f t="shared" si="1"/>
        <v>0</v>
      </c>
      <c r="F14" s="199"/>
      <c r="G14" s="139"/>
      <c r="H14" s="171"/>
      <c r="I14" s="200">
        <f t="shared" si="2"/>
        <v>0</v>
      </c>
      <c r="J14" s="201">
        <f t="shared" si="0"/>
        <v>0</v>
      </c>
      <c r="K14" s="6"/>
      <c r="L14" s="6"/>
      <c r="M14" s="6"/>
      <c r="N14" s="6"/>
      <c r="O14" s="6"/>
      <c r="P14" s="6"/>
      <c r="Q14" s="6"/>
      <c r="R14" s="6"/>
      <c r="S14" s="6"/>
      <c r="T14" s="6"/>
      <c r="U14" s="6"/>
      <c r="V14" s="6"/>
      <c r="W14" s="6"/>
      <c r="X14" s="6"/>
      <c r="Y14" s="6"/>
      <c r="Z14" s="6"/>
      <c r="AA14" s="6"/>
      <c r="AB14" s="6"/>
      <c r="AC14" s="6"/>
      <c r="AD14" s="6"/>
      <c r="AE14" s="6"/>
      <c r="AF14" s="6"/>
      <c r="AG14" s="6"/>
      <c r="AH14" s="6"/>
    </row>
    <row r="15" spans="1:34" ht="15.75">
      <c r="A15" s="189" t="str">
        <f>Products!A15</f>
        <v>k</v>
      </c>
      <c r="B15" s="196"/>
      <c r="C15" s="197"/>
      <c r="D15" s="139"/>
      <c r="E15" s="198">
        <f t="shared" si="1"/>
        <v>0</v>
      </c>
      <c r="F15" s="199"/>
      <c r="G15" s="139"/>
      <c r="H15" s="171"/>
      <c r="I15" s="200">
        <f t="shared" si="2"/>
        <v>0</v>
      </c>
      <c r="J15" s="201">
        <f t="shared" si="0"/>
        <v>0</v>
      </c>
      <c r="K15" s="6"/>
      <c r="L15" s="6"/>
      <c r="M15" s="6"/>
      <c r="N15" s="6"/>
      <c r="O15" s="6"/>
      <c r="P15" s="6"/>
      <c r="Q15" s="6"/>
      <c r="R15" s="6"/>
      <c r="S15" s="6"/>
      <c r="T15" s="6"/>
      <c r="U15" s="6"/>
      <c r="V15" s="6"/>
      <c r="W15" s="6"/>
      <c r="X15" s="6"/>
      <c r="Y15" s="6"/>
      <c r="Z15" s="6"/>
      <c r="AA15" s="6"/>
      <c r="AB15" s="6"/>
      <c r="AC15" s="6"/>
      <c r="AD15" s="6"/>
      <c r="AE15" s="6"/>
      <c r="AF15" s="6"/>
      <c r="AG15" s="6"/>
      <c r="AH15" s="6"/>
    </row>
    <row r="16" spans="1:34" ht="15.75">
      <c r="A16" s="189" t="str">
        <f>Products!A16</f>
        <v>l</v>
      </c>
      <c r="B16" s="196"/>
      <c r="C16" s="197"/>
      <c r="D16" s="139"/>
      <c r="E16" s="198">
        <f t="shared" si="1"/>
        <v>0</v>
      </c>
      <c r="F16" s="199"/>
      <c r="G16" s="139"/>
      <c r="H16" s="171"/>
      <c r="I16" s="200">
        <f t="shared" si="2"/>
        <v>0</v>
      </c>
      <c r="J16" s="201">
        <f t="shared" si="0"/>
        <v>0</v>
      </c>
      <c r="K16" s="6"/>
      <c r="L16" s="6"/>
      <c r="M16" s="6"/>
      <c r="N16" s="6"/>
      <c r="O16" s="6"/>
      <c r="P16" s="6"/>
      <c r="Q16" s="6"/>
      <c r="R16" s="6"/>
      <c r="S16" s="6"/>
      <c r="T16" s="6"/>
      <c r="U16" s="6"/>
      <c r="V16" s="6"/>
      <c r="W16" s="6"/>
      <c r="X16" s="6"/>
      <c r="Y16" s="6"/>
      <c r="Z16" s="6"/>
      <c r="AA16" s="6"/>
      <c r="AB16" s="6"/>
      <c r="AC16" s="6"/>
      <c r="AD16" s="6"/>
      <c r="AE16" s="6"/>
      <c r="AF16" s="6"/>
      <c r="AG16" s="6"/>
      <c r="AH16" s="6"/>
    </row>
    <row r="17" spans="1:34" ht="15.75">
      <c r="A17" s="189" t="str">
        <f>Products!A17</f>
        <v>m</v>
      </c>
      <c r="B17" s="196"/>
      <c r="C17" s="197"/>
      <c r="D17" s="139"/>
      <c r="E17" s="198">
        <f t="shared" si="1"/>
        <v>0</v>
      </c>
      <c r="F17" s="199"/>
      <c r="G17" s="139"/>
      <c r="H17" s="171"/>
      <c r="I17" s="200">
        <f t="shared" si="2"/>
        <v>0</v>
      </c>
      <c r="J17" s="201">
        <f t="shared" si="0"/>
        <v>0</v>
      </c>
      <c r="K17" s="6"/>
      <c r="L17" s="6"/>
      <c r="M17" s="6"/>
      <c r="N17" s="6"/>
      <c r="O17" s="6"/>
      <c r="P17" s="6"/>
      <c r="Q17" s="6"/>
      <c r="R17" s="6"/>
      <c r="S17" s="6"/>
      <c r="T17" s="6"/>
      <c r="U17" s="6"/>
      <c r="V17" s="6"/>
      <c r="W17" s="6"/>
      <c r="X17" s="6"/>
      <c r="Y17" s="6"/>
      <c r="Z17" s="6"/>
      <c r="AA17" s="6"/>
      <c r="AB17" s="6"/>
      <c r="AC17" s="6"/>
      <c r="AD17" s="6"/>
      <c r="AE17" s="6"/>
      <c r="AF17" s="6"/>
      <c r="AG17" s="6"/>
      <c r="AH17" s="6"/>
    </row>
    <row r="18" spans="1:34" ht="15.75">
      <c r="A18" s="189" t="str">
        <f>Products!A18</f>
        <v>n</v>
      </c>
      <c r="B18" s="196"/>
      <c r="C18" s="197"/>
      <c r="D18" s="139"/>
      <c r="E18" s="198">
        <f t="shared" si="1"/>
        <v>0</v>
      </c>
      <c r="F18" s="199"/>
      <c r="G18" s="139"/>
      <c r="H18" s="171"/>
      <c r="I18" s="200">
        <f t="shared" si="2"/>
        <v>0</v>
      </c>
      <c r="J18" s="201">
        <f t="shared" si="0"/>
        <v>0</v>
      </c>
      <c r="K18" s="6"/>
      <c r="L18" s="6"/>
      <c r="M18" s="6"/>
      <c r="N18" s="6"/>
      <c r="O18" s="6"/>
      <c r="P18" s="6"/>
      <c r="Q18" s="6"/>
      <c r="R18" s="6"/>
      <c r="S18" s="6"/>
      <c r="T18" s="6"/>
      <c r="U18" s="6"/>
      <c r="V18" s="6"/>
      <c r="W18" s="6"/>
      <c r="X18" s="6"/>
      <c r="Y18" s="6"/>
      <c r="Z18" s="6"/>
      <c r="AA18" s="6"/>
      <c r="AB18" s="6"/>
      <c r="AC18" s="6"/>
      <c r="AD18" s="6"/>
      <c r="AE18" s="6"/>
      <c r="AF18" s="6"/>
      <c r="AG18" s="6"/>
      <c r="AH18" s="6"/>
    </row>
    <row r="19" spans="1:34" ht="15.75">
      <c r="A19" s="189" t="str">
        <f>Products!A19</f>
        <v>o</v>
      </c>
      <c r="B19" s="202"/>
      <c r="C19" s="203"/>
      <c r="D19" s="148"/>
      <c r="E19" s="198">
        <f t="shared" si="1"/>
        <v>0</v>
      </c>
      <c r="F19" s="199"/>
      <c r="G19" s="139"/>
      <c r="H19" s="171"/>
      <c r="I19" s="200">
        <f t="shared" si="2"/>
        <v>0</v>
      </c>
      <c r="J19" s="201">
        <f t="shared" si="0"/>
        <v>0</v>
      </c>
      <c r="K19" s="6"/>
      <c r="L19" s="6"/>
      <c r="M19" s="6"/>
      <c r="N19" s="6"/>
      <c r="O19" s="6"/>
      <c r="P19" s="6"/>
      <c r="Q19" s="6"/>
      <c r="R19" s="6"/>
      <c r="S19" s="6"/>
      <c r="T19" s="6"/>
      <c r="U19" s="6"/>
      <c r="V19" s="6"/>
      <c r="W19" s="6"/>
      <c r="X19" s="6"/>
      <c r="Y19" s="6"/>
      <c r="Z19" s="6"/>
      <c r="AA19" s="6"/>
      <c r="AB19" s="6"/>
      <c r="AC19" s="6"/>
      <c r="AD19" s="6"/>
      <c r="AE19" s="6"/>
      <c r="AF19" s="6"/>
      <c r="AG19" s="6"/>
      <c r="AH19" s="6"/>
    </row>
    <row r="20" spans="1:34" ht="15.75">
      <c r="A20" s="189" t="str">
        <f>Products!A20</f>
        <v>p</v>
      </c>
      <c r="B20" s="202"/>
      <c r="C20" s="203"/>
      <c r="D20" s="148"/>
      <c r="E20" s="198">
        <f t="shared" si="1"/>
        <v>0</v>
      </c>
      <c r="F20" s="199"/>
      <c r="G20" s="139"/>
      <c r="H20" s="171"/>
      <c r="I20" s="200">
        <f t="shared" si="2"/>
        <v>0</v>
      </c>
      <c r="J20" s="201">
        <f t="shared" si="0"/>
        <v>0</v>
      </c>
      <c r="K20" s="6"/>
      <c r="L20" s="6"/>
      <c r="M20" s="6"/>
      <c r="N20" s="6"/>
      <c r="O20" s="6"/>
      <c r="P20" s="6"/>
      <c r="Q20" s="6"/>
      <c r="R20" s="6"/>
      <c r="S20" s="6"/>
      <c r="T20" s="6"/>
      <c r="U20" s="6"/>
      <c r="V20" s="6"/>
      <c r="W20" s="6"/>
      <c r="X20" s="6"/>
      <c r="Y20" s="6"/>
      <c r="Z20" s="6"/>
      <c r="AA20" s="6"/>
      <c r="AB20" s="6"/>
      <c r="AC20" s="6"/>
      <c r="AD20" s="6"/>
      <c r="AE20" s="6"/>
      <c r="AF20" s="6"/>
      <c r="AG20" s="6"/>
      <c r="AH20" s="6"/>
    </row>
    <row r="21" spans="1:34" ht="15.75">
      <c r="A21" s="189" t="str">
        <f>Products!A21</f>
        <v>q</v>
      </c>
      <c r="B21" s="202"/>
      <c r="C21" s="203"/>
      <c r="D21" s="148"/>
      <c r="E21" s="198">
        <f t="shared" si="1"/>
        <v>0</v>
      </c>
      <c r="F21" s="199"/>
      <c r="G21" s="139"/>
      <c r="H21" s="171"/>
      <c r="I21" s="200">
        <f t="shared" si="2"/>
        <v>0</v>
      </c>
      <c r="J21" s="201">
        <f t="shared" si="0"/>
        <v>0</v>
      </c>
      <c r="K21" s="6"/>
      <c r="L21" s="6"/>
      <c r="M21" s="6"/>
      <c r="N21" s="6"/>
      <c r="O21" s="6"/>
      <c r="P21" s="6"/>
      <c r="Q21" s="6"/>
      <c r="R21" s="6"/>
      <c r="S21" s="6"/>
      <c r="T21" s="6"/>
      <c r="U21" s="6"/>
      <c r="V21" s="6"/>
      <c r="W21" s="6"/>
      <c r="X21" s="6"/>
      <c r="Y21" s="6"/>
      <c r="Z21" s="6"/>
      <c r="AA21" s="6"/>
      <c r="AB21" s="6"/>
      <c r="AC21" s="6"/>
      <c r="AD21" s="6"/>
      <c r="AE21" s="6"/>
      <c r="AF21" s="6"/>
      <c r="AG21" s="6"/>
      <c r="AH21" s="6"/>
    </row>
    <row r="22" spans="1:34" ht="15.75">
      <c r="A22" s="189" t="str">
        <f>Products!A22</f>
        <v>r</v>
      </c>
      <c r="B22" s="202"/>
      <c r="C22" s="203"/>
      <c r="D22" s="148"/>
      <c r="E22" s="198">
        <f t="shared" si="1"/>
        <v>0</v>
      </c>
      <c r="F22" s="199"/>
      <c r="G22" s="139"/>
      <c r="H22" s="171"/>
      <c r="I22" s="200">
        <f t="shared" si="2"/>
        <v>0</v>
      </c>
      <c r="J22" s="201">
        <f t="shared" si="0"/>
        <v>0</v>
      </c>
      <c r="K22" s="6"/>
      <c r="L22" s="6"/>
      <c r="M22" s="6"/>
      <c r="N22" s="6"/>
      <c r="O22" s="6"/>
      <c r="P22" s="6"/>
      <c r="Q22" s="6"/>
      <c r="R22" s="6"/>
      <c r="S22" s="6"/>
      <c r="T22" s="6"/>
      <c r="U22" s="6"/>
      <c r="V22" s="6"/>
      <c r="W22" s="6"/>
      <c r="X22" s="6"/>
      <c r="Y22" s="6"/>
      <c r="Z22" s="6"/>
      <c r="AA22" s="6"/>
      <c r="AB22" s="6"/>
      <c r="AC22" s="6"/>
      <c r="AD22" s="6"/>
      <c r="AE22" s="6"/>
      <c r="AF22" s="6"/>
      <c r="AG22" s="6"/>
      <c r="AH22" s="6"/>
    </row>
    <row r="23" spans="1:34" ht="15.75">
      <c r="A23" s="189" t="str">
        <f>Products!A23</f>
        <v>s</v>
      </c>
      <c r="B23" s="202"/>
      <c r="C23" s="203"/>
      <c r="D23" s="148"/>
      <c r="E23" s="198">
        <f t="shared" si="1"/>
        <v>0</v>
      </c>
      <c r="F23" s="199"/>
      <c r="G23" s="139"/>
      <c r="H23" s="171"/>
      <c r="I23" s="200">
        <f t="shared" si="2"/>
        <v>0</v>
      </c>
      <c r="J23" s="201">
        <f t="shared" si="0"/>
        <v>0</v>
      </c>
      <c r="K23" s="6"/>
      <c r="L23" s="6"/>
      <c r="M23" s="6"/>
      <c r="N23" s="6"/>
      <c r="O23" s="6"/>
      <c r="P23" s="6"/>
      <c r="Q23" s="6"/>
      <c r="R23" s="6"/>
      <c r="S23" s="6"/>
      <c r="T23" s="6"/>
      <c r="U23" s="6"/>
      <c r="V23" s="6"/>
      <c r="W23" s="6"/>
      <c r="X23" s="6"/>
      <c r="Y23" s="6"/>
      <c r="Z23" s="6"/>
      <c r="AA23" s="6"/>
      <c r="AB23" s="6"/>
      <c r="AC23" s="6"/>
      <c r="AD23" s="6"/>
      <c r="AE23" s="6"/>
      <c r="AF23" s="6"/>
      <c r="AG23" s="6"/>
      <c r="AH23" s="6"/>
    </row>
    <row r="24" spans="1:34" ht="15.75">
      <c r="A24" s="189" t="str">
        <f>Products!A24</f>
        <v>t</v>
      </c>
      <c r="B24" s="202"/>
      <c r="C24" s="203"/>
      <c r="D24" s="148"/>
      <c r="E24" s="198">
        <f t="shared" si="1"/>
        <v>0</v>
      </c>
      <c r="F24" s="199"/>
      <c r="G24" s="139"/>
      <c r="H24" s="171"/>
      <c r="I24" s="200">
        <f t="shared" si="2"/>
        <v>0</v>
      </c>
      <c r="J24" s="201">
        <f t="shared" si="0"/>
        <v>0</v>
      </c>
      <c r="K24" s="6"/>
      <c r="L24" s="6"/>
      <c r="M24" s="6"/>
      <c r="N24" s="6"/>
      <c r="O24" s="6"/>
      <c r="P24" s="6"/>
      <c r="Q24" s="6"/>
      <c r="R24" s="6"/>
      <c r="S24" s="6"/>
      <c r="T24" s="6"/>
      <c r="U24" s="6"/>
      <c r="V24" s="6"/>
      <c r="W24" s="6"/>
      <c r="X24" s="6"/>
      <c r="Y24" s="6"/>
      <c r="Z24" s="6"/>
      <c r="AA24" s="6"/>
      <c r="AB24" s="6"/>
      <c r="AC24" s="6"/>
      <c r="AD24" s="6"/>
      <c r="AE24" s="6"/>
      <c r="AF24" s="6"/>
      <c r="AG24" s="6"/>
      <c r="AH24" s="6"/>
    </row>
    <row r="25" spans="1:34" ht="15.75">
      <c r="A25" s="189" t="str">
        <f>Products!A25</f>
        <v>u</v>
      </c>
      <c r="B25" s="202"/>
      <c r="C25" s="203"/>
      <c r="D25" s="148"/>
      <c r="E25" s="198">
        <f t="shared" si="1"/>
        <v>0</v>
      </c>
      <c r="F25" s="199"/>
      <c r="G25" s="139"/>
      <c r="H25" s="171"/>
      <c r="I25" s="200">
        <f t="shared" si="2"/>
        <v>0</v>
      </c>
      <c r="J25" s="201">
        <f t="shared" si="0"/>
        <v>0</v>
      </c>
      <c r="K25" s="6"/>
      <c r="L25" s="6"/>
      <c r="M25" s="6"/>
      <c r="N25" s="6"/>
      <c r="O25" s="6"/>
      <c r="P25" s="6"/>
      <c r="Q25" s="6"/>
      <c r="R25" s="6"/>
      <c r="S25" s="6"/>
      <c r="T25" s="6"/>
      <c r="U25" s="6"/>
      <c r="V25" s="6"/>
      <c r="W25" s="6"/>
      <c r="X25" s="6"/>
      <c r="Y25" s="6"/>
      <c r="Z25" s="6"/>
      <c r="AA25" s="6"/>
      <c r="AB25" s="6"/>
      <c r="AC25" s="6"/>
      <c r="AD25" s="6"/>
      <c r="AE25" s="6"/>
      <c r="AF25" s="6"/>
      <c r="AG25" s="6"/>
      <c r="AH25" s="6"/>
    </row>
    <row r="26" spans="1:34" ht="15.75">
      <c r="A26" s="189" t="str">
        <f>Products!A26</f>
        <v>v</v>
      </c>
      <c r="B26" s="202"/>
      <c r="C26" s="203"/>
      <c r="D26" s="148"/>
      <c r="E26" s="198">
        <f t="shared" si="1"/>
        <v>0</v>
      </c>
      <c r="F26" s="199"/>
      <c r="G26" s="139"/>
      <c r="H26" s="171"/>
      <c r="I26" s="200">
        <f t="shared" si="2"/>
        <v>0</v>
      </c>
      <c r="J26" s="201">
        <f t="shared" si="0"/>
        <v>0</v>
      </c>
      <c r="K26" s="6"/>
      <c r="L26" s="6"/>
      <c r="M26" s="6"/>
      <c r="N26" s="6"/>
      <c r="O26" s="6"/>
      <c r="P26" s="6"/>
      <c r="Q26" s="6"/>
      <c r="R26" s="6"/>
      <c r="S26" s="6"/>
      <c r="T26" s="6"/>
      <c r="U26" s="6"/>
      <c r="V26" s="6"/>
      <c r="W26" s="6"/>
      <c r="X26" s="6"/>
      <c r="Y26" s="6"/>
      <c r="Z26" s="6"/>
      <c r="AA26" s="6"/>
      <c r="AB26" s="6"/>
      <c r="AC26" s="6"/>
      <c r="AD26" s="6"/>
      <c r="AE26" s="6"/>
      <c r="AF26" s="6"/>
      <c r="AG26" s="6"/>
      <c r="AH26" s="6"/>
    </row>
    <row r="27" spans="1:34" ht="15.75">
      <c r="A27" s="189" t="str">
        <f>Products!A27</f>
        <v>w</v>
      </c>
      <c r="B27" s="202"/>
      <c r="C27" s="203"/>
      <c r="D27" s="148"/>
      <c r="E27" s="198">
        <f t="shared" si="1"/>
        <v>0</v>
      </c>
      <c r="F27" s="199"/>
      <c r="G27" s="139"/>
      <c r="H27" s="171"/>
      <c r="I27" s="200">
        <f t="shared" si="2"/>
        <v>0</v>
      </c>
      <c r="J27" s="201">
        <f t="shared" si="0"/>
        <v>0</v>
      </c>
      <c r="K27" s="6"/>
      <c r="L27" s="6"/>
      <c r="M27" s="6"/>
      <c r="N27" s="6"/>
      <c r="O27" s="6"/>
      <c r="P27" s="6"/>
      <c r="Q27" s="6"/>
      <c r="R27" s="6"/>
      <c r="S27" s="6"/>
      <c r="T27" s="6"/>
      <c r="U27" s="6"/>
      <c r="V27" s="6"/>
      <c r="W27" s="6"/>
      <c r="X27" s="6"/>
      <c r="Y27" s="6"/>
      <c r="Z27" s="6"/>
      <c r="AA27" s="6"/>
      <c r="AB27" s="6"/>
      <c r="AC27" s="6"/>
      <c r="AD27" s="6"/>
      <c r="AE27" s="6"/>
      <c r="AF27" s="6"/>
      <c r="AG27" s="6"/>
      <c r="AH27" s="6"/>
    </row>
    <row r="28" spans="1:34" ht="15.75">
      <c r="A28" s="189" t="str">
        <f>Products!A28</f>
        <v>x</v>
      </c>
      <c r="B28" s="202"/>
      <c r="C28" s="203"/>
      <c r="D28" s="148"/>
      <c r="E28" s="198">
        <f t="shared" si="1"/>
        <v>0</v>
      </c>
      <c r="F28" s="199"/>
      <c r="G28" s="139"/>
      <c r="H28" s="171"/>
      <c r="I28" s="200">
        <f t="shared" si="2"/>
        <v>0</v>
      </c>
      <c r="J28" s="201">
        <f t="shared" si="0"/>
        <v>0</v>
      </c>
      <c r="K28" s="6"/>
      <c r="L28" s="6"/>
      <c r="M28" s="6"/>
      <c r="N28" s="6"/>
      <c r="O28" s="6"/>
      <c r="P28" s="6"/>
      <c r="Q28" s="6"/>
      <c r="R28" s="6"/>
      <c r="S28" s="6"/>
      <c r="T28" s="6"/>
      <c r="U28" s="6"/>
      <c r="V28" s="6"/>
      <c r="W28" s="6"/>
      <c r="X28" s="6"/>
      <c r="Y28" s="6"/>
      <c r="Z28" s="6"/>
      <c r="AA28" s="6"/>
      <c r="AB28" s="6"/>
      <c r="AC28" s="6"/>
      <c r="AD28" s="6"/>
      <c r="AE28" s="6"/>
      <c r="AF28" s="6"/>
      <c r="AG28" s="6"/>
      <c r="AH28" s="6"/>
    </row>
    <row r="29" spans="1:34" ht="15.75">
      <c r="A29" s="189" t="str">
        <f>Products!A29</f>
        <v>y</v>
      </c>
      <c r="B29" s="202"/>
      <c r="C29" s="203"/>
      <c r="D29" s="148"/>
      <c r="E29" s="198">
        <f t="shared" si="1"/>
        <v>0</v>
      </c>
      <c r="F29" s="199"/>
      <c r="G29" s="139"/>
      <c r="H29" s="171"/>
      <c r="I29" s="200">
        <f t="shared" si="2"/>
        <v>0</v>
      </c>
      <c r="J29" s="201">
        <f t="shared" si="0"/>
        <v>0</v>
      </c>
      <c r="K29" s="6"/>
      <c r="L29" s="6"/>
      <c r="M29" s="6"/>
      <c r="N29" s="6"/>
      <c r="O29" s="6"/>
      <c r="P29" s="6"/>
      <c r="Q29" s="6"/>
      <c r="R29" s="6"/>
      <c r="S29" s="6"/>
      <c r="T29" s="6"/>
      <c r="U29" s="6"/>
      <c r="V29" s="6"/>
      <c r="W29" s="6"/>
      <c r="X29" s="6"/>
      <c r="Y29" s="6"/>
      <c r="Z29" s="6"/>
      <c r="AA29" s="6"/>
      <c r="AB29" s="6"/>
      <c r="AC29" s="6"/>
      <c r="AD29" s="6"/>
      <c r="AE29" s="6"/>
      <c r="AF29" s="6"/>
      <c r="AG29" s="6"/>
      <c r="AH29" s="6"/>
    </row>
    <row r="30" spans="1:34" ht="15.75">
      <c r="A30" s="189" t="str">
        <f>Products!A30</f>
        <v>z</v>
      </c>
      <c r="B30" s="202"/>
      <c r="C30" s="203"/>
      <c r="D30" s="148"/>
      <c r="E30" s="198">
        <f t="shared" si="1"/>
        <v>0</v>
      </c>
      <c r="F30" s="199"/>
      <c r="G30" s="139"/>
      <c r="H30" s="171"/>
      <c r="I30" s="200">
        <f t="shared" si="2"/>
        <v>0</v>
      </c>
      <c r="J30" s="201">
        <f t="shared" si="0"/>
        <v>0</v>
      </c>
      <c r="K30" s="6"/>
      <c r="L30" s="6"/>
      <c r="M30" s="6"/>
      <c r="N30" s="6"/>
      <c r="O30" s="6"/>
      <c r="P30" s="6"/>
      <c r="Q30" s="6"/>
      <c r="R30" s="6"/>
      <c r="S30" s="6"/>
      <c r="T30" s="6"/>
      <c r="U30" s="6"/>
      <c r="V30" s="6"/>
      <c r="W30" s="6"/>
      <c r="X30" s="6"/>
      <c r="Y30" s="6"/>
      <c r="Z30" s="6"/>
      <c r="AA30" s="6"/>
      <c r="AB30" s="6"/>
      <c r="AC30" s="6"/>
      <c r="AD30" s="6"/>
      <c r="AE30" s="6"/>
      <c r="AF30" s="6"/>
      <c r="AG30" s="6"/>
      <c r="AH30" s="6"/>
    </row>
    <row r="31" spans="1:34" ht="15.75">
      <c r="A31" s="189" t="str">
        <f>Products!A31</f>
        <v>aa</v>
      </c>
      <c r="B31" s="202"/>
      <c r="C31" s="203"/>
      <c r="D31" s="148"/>
      <c r="E31" s="198">
        <f t="shared" si="1"/>
        <v>0</v>
      </c>
      <c r="F31" s="199"/>
      <c r="G31" s="139"/>
      <c r="H31" s="171"/>
      <c r="I31" s="200">
        <f t="shared" si="2"/>
        <v>0</v>
      </c>
      <c r="J31" s="201">
        <f t="shared" si="0"/>
        <v>0</v>
      </c>
      <c r="K31" s="6"/>
      <c r="L31" s="6"/>
      <c r="M31" s="6"/>
      <c r="N31" s="6"/>
      <c r="O31" s="6"/>
      <c r="P31" s="6"/>
      <c r="Q31" s="6"/>
      <c r="R31" s="6"/>
      <c r="S31" s="6"/>
      <c r="T31" s="6"/>
      <c r="U31" s="6"/>
      <c r="V31" s="6"/>
      <c r="W31" s="6"/>
      <c r="X31" s="6"/>
      <c r="Y31" s="6"/>
      <c r="Z31" s="6"/>
      <c r="AA31" s="6"/>
      <c r="AB31" s="6"/>
      <c r="AC31" s="6"/>
      <c r="AD31" s="6"/>
      <c r="AE31" s="6"/>
      <c r="AF31" s="6"/>
      <c r="AG31" s="6"/>
      <c r="AH31" s="6"/>
    </row>
    <row r="32" spans="1:34" ht="15.75">
      <c r="A32" s="189" t="str">
        <f>Products!A32</f>
        <v>ab</v>
      </c>
      <c r="B32" s="202"/>
      <c r="C32" s="203"/>
      <c r="D32" s="148"/>
      <c r="E32" s="198">
        <f t="shared" si="1"/>
        <v>0</v>
      </c>
      <c r="F32" s="199"/>
      <c r="G32" s="139"/>
      <c r="H32" s="171"/>
      <c r="I32" s="200">
        <f t="shared" si="2"/>
        <v>0</v>
      </c>
      <c r="J32" s="201">
        <f t="shared" si="0"/>
        <v>0</v>
      </c>
      <c r="K32" s="6"/>
      <c r="L32" s="6"/>
      <c r="M32" s="6"/>
      <c r="N32" s="6"/>
      <c r="O32" s="6"/>
      <c r="P32" s="6"/>
      <c r="Q32" s="6"/>
      <c r="R32" s="6"/>
      <c r="S32" s="6"/>
      <c r="T32" s="6"/>
      <c r="U32" s="6"/>
      <c r="V32" s="6"/>
      <c r="W32" s="6"/>
      <c r="X32" s="6"/>
      <c r="Y32" s="6"/>
      <c r="Z32" s="6"/>
      <c r="AA32" s="6"/>
      <c r="AB32" s="6"/>
      <c r="AC32" s="6"/>
      <c r="AD32" s="6"/>
      <c r="AE32" s="6"/>
      <c r="AF32" s="6"/>
      <c r="AG32" s="6"/>
      <c r="AH32" s="6"/>
    </row>
    <row r="33" spans="1:34" ht="15.75">
      <c r="A33" s="189" t="str">
        <f>Products!A33</f>
        <v>ac</v>
      </c>
      <c r="B33" s="202"/>
      <c r="C33" s="203"/>
      <c r="D33" s="148"/>
      <c r="E33" s="198">
        <f t="shared" si="1"/>
        <v>0</v>
      </c>
      <c r="F33" s="199"/>
      <c r="G33" s="139"/>
      <c r="H33" s="171"/>
      <c r="I33" s="200">
        <f t="shared" si="2"/>
        <v>0</v>
      </c>
      <c r="J33" s="201">
        <f t="shared" si="0"/>
        <v>0</v>
      </c>
      <c r="K33" s="6"/>
      <c r="L33" s="6"/>
      <c r="M33" s="6"/>
      <c r="N33" s="6"/>
      <c r="O33" s="6"/>
      <c r="P33" s="6"/>
      <c r="Q33" s="6"/>
      <c r="R33" s="6"/>
      <c r="S33" s="6"/>
      <c r="T33" s="6"/>
      <c r="U33" s="6"/>
      <c r="V33" s="6"/>
      <c r="W33" s="6"/>
      <c r="X33" s="6"/>
      <c r="Y33" s="6"/>
      <c r="Z33" s="6"/>
      <c r="AA33" s="6"/>
      <c r="AB33" s="6"/>
      <c r="AC33" s="6"/>
      <c r="AD33" s="6"/>
      <c r="AE33" s="6"/>
      <c r="AF33" s="6"/>
      <c r="AG33" s="6"/>
      <c r="AH33" s="6"/>
    </row>
    <row r="34" spans="1:34" ht="16.5" thickBot="1">
      <c r="A34" s="189" t="str">
        <f>Products!A34</f>
        <v>ad</v>
      </c>
      <c r="B34" s="204"/>
      <c r="C34" s="205"/>
      <c r="D34" s="206"/>
      <c r="E34" s="207">
        <f t="shared" si="1"/>
        <v>0</v>
      </c>
      <c r="F34" s="208"/>
      <c r="G34" s="206"/>
      <c r="H34" s="209"/>
      <c r="I34" s="210">
        <f t="shared" si="2"/>
        <v>0</v>
      </c>
      <c r="J34" s="211">
        <f t="shared" si="0"/>
        <v>0</v>
      </c>
      <c r="K34" s="6"/>
      <c r="L34" s="6"/>
      <c r="M34" s="6"/>
      <c r="N34" s="6"/>
      <c r="O34" s="6"/>
      <c r="P34" s="6"/>
      <c r="Q34" s="6"/>
      <c r="R34" s="6"/>
      <c r="S34" s="6"/>
      <c r="T34" s="6"/>
      <c r="U34" s="6"/>
      <c r="V34" s="6"/>
      <c r="W34" s="6"/>
      <c r="X34" s="6"/>
      <c r="Y34" s="6"/>
      <c r="Z34" s="6"/>
      <c r="AA34" s="6"/>
      <c r="AB34" s="6"/>
      <c r="AC34" s="6"/>
      <c r="AD34" s="6"/>
      <c r="AE34" s="6"/>
      <c r="AF34" s="6"/>
      <c r="AG34" s="6"/>
      <c r="AH34" s="6"/>
    </row>
    <row r="35" spans="1:34" s="2" customFormat="1" ht="16.5" thickBot="1">
      <c r="A35" s="212" t="s">
        <v>5</v>
      </c>
      <c r="B35" s="213"/>
      <c r="C35" s="214"/>
      <c r="D35" s="215"/>
      <c r="E35" s="119">
        <f>SUM(E5:E34)</f>
        <v>0</v>
      </c>
      <c r="F35" s="216"/>
      <c r="G35" s="216"/>
      <c r="H35" s="216"/>
      <c r="I35" s="119">
        <f>SUM(I5:I34)</f>
        <v>0</v>
      </c>
      <c r="J35" s="217">
        <f>SUM(J5:J34)</f>
        <v>0</v>
      </c>
      <c r="K35" s="23"/>
      <c r="L35" s="23"/>
      <c r="M35" s="23"/>
      <c r="N35" s="23"/>
      <c r="O35" s="23"/>
      <c r="P35" s="23"/>
      <c r="Q35" s="23"/>
      <c r="R35" s="23"/>
      <c r="S35" s="23"/>
      <c r="T35" s="23"/>
      <c r="U35" s="23"/>
      <c r="V35" s="23"/>
      <c r="W35" s="23"/>
      <c r="X35" s="23"/>
      <c r="Y35" s="23"/>
      <c r="Z35" s="23"/>
      <c r="AA35" s="23"/>
      <c r="AB35" s="23"/>
      <c r="AC35" s="23"/>
      <c r="AD35" s="23"/>
      <c r="AE35" s="23"/>
      <c r="AF35" s="23"/>
      <c r="AG35" s="23"/>
      <c r="AH35" s="23"/>
    </row>
    <row r="36" spans="1:34" ht="16.5" thickBot="1">
      <c r="A36" s="218" t="s">
        <v>15</v>
      </c>
      <c r="B36" s="219"/>
      <c r="C36" s="220"/>
      <c r="D36" s="220"/>
      <c r="E36" s="220"/>
      <c r="F36" s="220"/>
      <c r="G36" s="220"/>
      <c r="H36" s="220"/>
      <c r="I36" s="220"/>
      <c r="J36" s="221"/>
      <c r="K36" s="6"/>
      <c r="L36" s="6"/>
      <c r="M36" s="6"/>
      <c r="N36" s="6"/>
      <c r="O36" s="6"/>
      <c r="P36" s="6"/>
      <c r="Q36" s="6"/>
      <c r="R36" s="6"/>
      <c r="S36" s="6"/>
      <c r="T36" s="6"/>
      <c r="U36" s="6"/>
      <c r="V36" s="6"/>
      <c r="W36" s="6"/>
      <c r="X36" s="6"/>
      <c r="Y36" s="6"/>
      <c r="Z36" s="6"/>
      <c r="AA36" s="6"/>
      <c r="AB36" s="6"/>
      <c r="AC36" s="6"/>
      <c r="AD36" s="6"/>
      <c r="AE36" s="6"/>
      <c r="AF36" s="6"/>
      <c r="AG36" s="6"/>
      <c r="AH36" s="6"/>
    </row>
    <row r="37" spans="1:34" ht="15.75">
      <c r="A37" s="68" t="s">
        <v>9</v>
      </c>
      <c r="B37" s="222"/>
      <c r="C37" s="220" t="s">
        <v>145</v>
      </c>
      <c r="D37" s="220"/>
      <c r="E37" s="220"/>
      <c r="F37" s="220"/>
      <c r="G37" s="220"/>
      <c r="H37" s="220"/>
      <c r="I37" s="220"/>
      <c r="J37" s="221"/>
      <c r="K37" s="6"/>
      <c r="L37" s="6"/>
      <c r="M37" s="6"/>
      <c r="N37" s="6"/>
      <c r="O37" s="6"/>
      <c r="P37" s="6"/>
      <c r="Q37" s="6"/>
      <c r="R37" s="6"/>
      <c r="S37" s="6"/>
      <c r="T37" s="6"/>
      <c r="U37" s="6"/>
      <c r="V37" s="6"/>
      <c r="W37" s="6"/>
      <c r="X37" s="6"/>
      <c r="Y37" s="6"/>
      <c r="Z37" s="6"/>
      <c r="AA37" s="6"/>
      <c r="AB37" s="6"/>
      <c r="AC37" s="6"/>
      <c r="AD37" s="6"/>
      <c r="AE37" s="6"/>
      <c r="AF37" s="6"/>
      <c r="AG37" s="6"/>
      <c r="AH37" s="6"/>
    </row>
    <row r="38" spans="1:34" ht="15.75">
      <c r="A38" s="68" t="s">
        <v>6</v>
      </c>
      <c r="B38" s="223"/>
      <c r="C38" s="220" t="s">
        <v>17</v>
      </c>
      <c r="D38" s="220"/>
      <c r="E38" s="220"/>
      <c r="F38" s="220"/>
      <c r="G38" s="220"/>
      <c r="H38" s="220"/>
      <c r="I38" s="220"/>
      <c r="J38" s="221"/>
      <c r="K38" s="6"/>
      <c r="L38" s="6"/>
      <c r="M38" s="6"/>
      <c r="N38" s="6"/>
      <c r="O38" s="6"/>
      <c r="P38" s="6"/>
      <c r="Q38" s="6"/>
      <c r="R38" s="6"/>
      <c r="S38" s="6"/>
      <c r="T38" s="6"/>
      <c r="U38" s="6"/>
      <c r="V38" s="6"/>
      <c r="W38" s="6"/>
      <c r="X38" s="6"/>
      <c r="Y38" s="6"/>
      <c r="Z38" s="6"/>
      <c r="AA38" s="6"/>
      <c r="AB38" s="6"/>
      <c r="AC38" s="6"/>
      <c r="AD38" s="6"/>
      <c r="AE38" s="6"/>
      <c r="AF38" s="6"/>
      <c r="AG38" s="6"/>
      <c r="AH38" s="6"/>
    </row>
    <row r="39" spans="1:34" ht="15.75">
      <c r="A39" s="68" t="s">
        <v>8</v>
      </c>
      <c r="B39" s="223"/>
      <c r="C39" s="220" t="s">
        <v>40</v>
      </c>
      <c r="D39" s="220"/>
      <c r="E39" s="220"/>
      <c r="F39" s="220"/>
      <c r="G39" s="220"/>
      <c r="H39" s="220"/>
      <c r="I39" s="220"/>
      <c r="J39" s="221"/>
      <c r="K39" s="6"/>
      <c r="L39" s="6"/>
      <c r="M39" s="6"/>
      <c r="N39" s="6"/>
      <c r="O39" s="6"/>
      <c r="P39" s="6"/>
      <c r="Q39" s="6"/>
      <c r="R39" s="6"/>
      <c r="S39" s="6"/>
      <c r="T39" s="6"/>
      <c r="U39" s="6"/>
      <c r="V39" s="6"/>
      <c r="W39" s="6"/>
      <c r="X39" s="6"/>
      <c r="Y39" s="6"/>
      <c r="Z39" s="6"/>
      <c r="AA39" s="6"/>
      <c r="AB39" s="6"/>
      <c r="AC39" s="6"/>
      <c r="AD39" s="6"/>
      <c r="AE39" s="6"/>
      <c r="AF39" s="6"/>
      <c r="AG39" s="6"/>
      <c r="AH39" s="6"/>
    </row>
    <row r="40" spans="1:34" ht="15.75">
      <c r="A40" s="68" t="s">
        <v>10</v>
      </c>
      <c r="B40" s="223"/>
      <c r="C40" s="220" t="s">
        <v>19</v>
      </c>
      <c r="D40" s="220"/>
      <c r="E40" s="220"/>
      <c r="F40" s="220"/>
      <c r="G40" s="220"/>
      <c r="H40" s="220"/>
      <c r="I40" s="220"/>
      <c r="J40" s="221"/>
      <c r="K40" s="6"/>
      <c r="L40" s="6"/>
      <c r="M40" s="6"/>
      <c r="N40" s="6"/>
      <c r="O40" s="6"/>
      <c r="P40" s="6"/>
      <c r="Q40" s="6"/>
      <c r="R40" s="6"/>
      <c r="S40" s="6"/>
      <c r="T40" s="6"/>
      <c r="U40" s="6"/>
      <c r="V40" s="6"/>
      <c r="W40" s="6"/>
      <c r="X40" s="6"/>
      <c r="Y40" s="6"/>
      <c r="Z40" s="6"/>
      <c r="AA40" s="6"/>
      <c r="AB40" s="6"/>
      <c r="AC40" s="6"/>
      <c r="AD40" s="6"/>
      <c r="AE40" s="6"/>
      <c r="AF40" s="6"/>
      <c r="AG40" s="6"/>
      <c r="AH40" s="6"/>
    </row>
    <row r="41" spans="1:34" ht="15.75">
      <c r="A41" s="68" t="s">
        <v>143</v>
      </c>
      <c r="B41" s="223"/>
      <c r="C41" s="220" t="s">
        <v>20</v>
      </c>
      <c r="D41" s="220"/>
      <c r="E41" s="220"/>
      <c r="F41" s="220"/>
      <c r="G41" s="220"/>
      <c r="H41" s="220"/>
      <c r="I41" s="220"/>
      <c r="J41" s="221"/>
      <c r="K41" s="6"/>
      <c r="L41" s="6"/>
      <c r="M41" s="6"/>
      <c r="N41" s="6"/>
      <c r="O41" s="6"/>
      <c r="P41" s="6"/>
      <c r="Q41" s="6"/>
      <c r="R41" s="6"/>
      <c r="S41" s="6"/>
      <c r="T41" s="6"/>
      <c r="U41" s="6"/>
      <c r="V41" s="6"/>
      <c r="W41" s="6"/>
      <c r="X41" s="6"/>
      <c r="Y41" s="6"/>
      <c r="Z41" s="6"/>
      <c r="AA41" s="6"/>
      <c r="AB41" s="6"/>
      <c r="AC41" s="6"/>
      <c r="AD41" s="6"/>
      <c r="AE41" s="6"/>
      <c r="AF41" s="6"/>
      <c r="AG41" s="6"/>
      <c r="AH41" s="6"/>
    </row>
    <row r="42" spans="1:34" ht="16.5" thickBot="1">
      <c r="A42" s="68" t="s">
        <v>11</v>
      </c>
      <c r="B42" s="224"/>
      <c r="C42" s="220" t="s">
        <v>42</v>
      </c>
      <c r="D42" s="220"/>
      <c r="E42" s="220"/>
      <c r="F42" s="220"/>
      <c r="G42" s="220"/>
      <c r="H42" s="220"/>
      <c r="I42" s="220"/>
      <c r="J42" s="221"/>
      <c r="K42" s="6"/>
      <c r="L42" s="6"/>
      <c r="M42" s="6"/>
      <c r="N42" s="6"/>
      <c r="O42" s="6"/>
      <c r="P42" s="6"/>
      <c r="Q42" s="6"/>
      <c r="R42" s="6"/>
      <c r="S42" s="6"/>
      <c r="T42" s="6"/>
      <c r="U42" s="6"/>
      <c r="V42" s="6"/>
      <c r="W42" s="6"/>
      <c r="X42" s="6"/>
      <c r="Y42" s="6"/>
      <c r="Z42" s="6"/>
      <c r="AA42" s="6"/>
      <c r="AB42" s="6"/>
      <c r="AC42" s="6"/>
      <c r="AD42" s="6"/>
      <c r="AE42" s="6"/>
      <c r="AF42" s="6"/>
      <c r="AG42" s="6"/>
      <c r="AH42" s="6"/>
    </row>
    <row r="43" spans="1:34" ht="16.5" thickBot="1">
      <c r="A43" s="225" t="s">
        <v>5</v>
      </c>
      <c r="B43" s="233">
        <f>SUM(B37:B42)</f>
        <v>0</v>
      </c>
      <c r="C43" s="220"/>
      <c r="D43" s="220"/>
      <c r="E43" s="220"/>
      <c r="F43" s="220"/>
      <c r="G43" s="220"/>
      <c r="H43" s="220"/>
      <c r="I43" s="220"/>
      <c r="J43" s="221"/>
      <c r="K43" s="6"/>
      <c r="L43" s="6"/>
      <c r="M43" s="6"/>
      <c r="N43" s="6"/>
      <c r="O43" s="6"/>
      <c r="P43" s="6"/>
      <c r="Q43" s="6"/>
      <c r="R43" s="6"/>
      <c r="S43" s="6"/>
      <c r="T43" s="6"/>
      <c r="U43" s="6"/>
      <c r="V43" s="6"/>
      <c r="W43" s="6"/>
      <c r="X43" s="6"/>
      <c r="Y43" s="6"/>
      <c r="Z43" s="6"/>
      <c r="AA43" s="6"/>
      <c r="AB43" s="6"/>
      <c r="AC43" s="6"/>
      <c r="AD43" s="6"/>
      <c r="AE43" s="6"/>
      <c r="AF43" s="6"/>
      <c r="AG43" s="6"/>
      <c r="AH43" s="6"/>
    </row>
    <row r="44" spans="1:34" ht="16.5" thickBot="1">
      <c r="A44" s="225" t="s">
        <v>155</v>
      </c>
      <c r="B44" s="234">
        <f>I35-B43</f>
        <v>0</v>
      </c>
      <c r="C44" s="220"/>
      <c r="D44" s="220"/>
      <c r="E44" s="220"/>
      <c r="F44" s="220"/>
      <c r="G44" s="220"/>
      <c r="H44" s="220"/>
      <c r="I44" s="220"/>
      <c r="J44" s="221"/>
      <c r="K44" s="6"/>
      <c r="L44" s="6"/>
      <c r="M44" s="6"/>
      <c r="N44" s="6"/>
      <c r="O44" s="6"/>
      <c r="P44" s="6"/>
      <c r="Q44" s="6"/>
      <c r="R44" s="6"/>
      <c r="S44" s="6"/>
      <c r="T44" s="6"/>
      <c r="U44" s="6"/>
      <c r="V44" s="6"/>
      <c r="W44" s="6"/>
      <c r="X44" s="6"/>
      <c r="Y44" s="6"/>
      <c r="Z44" s="6"/>
      <c r="AA44" s="6"/>
      <c r="AB44" s="6"/>
      <c r="AC44" s="6"/>
      <c r="AD44" s="6"/>
      <c r="AE44" s="6"/>
      <c r="AF44" s="6"/>
      <c r="AG44" s="6"/>
      <c r="AH44" s="6"/>
    </row>
    <row r="45" spans="1:34" ht="16.5" thickBot="1">
      <c r="A45" s="228" t="s">
        <v>34</v>
      </c>
      <c r="B45" s="235">
        <f>J35-B43</f>
        <v>0</v>
      </c>
      <c r="C45" s="230"/>
      <c r="D45" s="230"/>
      <c r="E45" s="230"/>
      <c r="F45" s="230"/>
      <c r="G45" s="230"/>
      <c r="H45" s="230"/>
      <c r="I45" s="230"/>
      <c r="J45" s="231"/>
      <c r="K45" s="6"/>
      <c r="L45" s="6"/>
      <c r="M45" s="6"/>
      <c r="N45" s="6"/>
      <c r="O45" s="6"/>
      <c r="P45" s="6"/>
      <c r="Q45" s="6"/>
      <c r="R45" s="6"/>
      <c r="S45" s="6"/>
      <c r="T45" s="6"/>
      <c r="U45" s="6"/>
      <c r="V45" s="6"/>
      <c r="W45" s="6"/>
      <c r="X45" s="6"/>
      <c r="Y45" s="6"/>
      <c r="Z45" s="6"/>
      <c r="AA45" s="6"/>
      <c r="AB45" s="6"/>
      <c r="AC45" s="6"/>
      <c r="AD45" s="6"/>
      <c r="AE45" s="6"/>
      <c r="AF45" s="6"/>
      <c r="AG45" s="6"/>
      <c r="AH45" s="6"/>
    </row>
    <row r="46" spans="1:34" ht="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row r="47" spans="1:34" ht="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row>
    <row r="48" spans="1:34" ht="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row>
    <row r="49" spans="1:34" ht="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row>
    <row r="50" spans="1:34" ht="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1:34" ht="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1:34" ht="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row r="53" spans="1:34" ht="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row>
    <row r="54" spans="1:34" ht="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row>
    <row r="55" spans="1:34" ht="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row>
    <row r="56" spans="1:34" ht="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row>
    <row r="57" spans="1:34" ht="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row>
    <row r="58" spans="1:34" ht="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row>
    <row r="59" spans="1:34" ht="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row>
    <row r="60" spans="1:34" ht="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1:34" ht="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1:34" ht="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1:34" ht="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1:34" ht="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1:34" ht="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1:34" ht="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row r="67" spans="1:34" ht="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row>
    <row r="68" spans="1:34" ht="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row>
    <row r="69" spans="1:34" ht="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row>
    <row r="70" spans="1:34" ht="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row>
    <row r="71" spans="1:34" ht="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row>
    <row r="72" spans="1:34" ht="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row>
    <row r="73" spans="1:34" ht="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row>
    <row r="74" spans="1:34" ht="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row>
    <row r="75" spans="1:34" ht="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row>
    <row r="76" spans="1:34" ht="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row>
    <row r="77" spans="1:34" ht="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row>
    <row r="78" spans="1:34" ht="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row>
    <row r="79" spans="1:34" ht="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row>
    <row r="80" spans="1:34" ht="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row>
    <row r="81" spans="1:34" ht="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row>
    <row r="82" spans="1:34" ht="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row>
    <row r="83" spans="1:34" ht="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row>
    <row r="84" spans="1:34" ht="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row>
    <row r="85" spans="1:34" ht="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row>
    <row r="86" spans="1:34" ht="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row>
    <row r="87" spans="1:34" ht="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row>
    <row r="88" spans="1:34" ht="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row>
    <row r="89" spans="1:34" ht="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row>
    <row r="90" spans="1:34" ht="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row>
    <row r="91" spans="1:34" ht="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row>
    <row r="92" spans="1:34" ht="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row>
    <row r="93" spans="1:34" ht="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row>
    <row r="94" spans="1:34" ht="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row>
    <row r="95" spans="1:34" ht="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row>
    <row r="96" spans="1:34" ht="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row>
    <row r="97" spans="1:34" ht="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row>
    <row r="98" spans="1:34" ht="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row>
    <row r="99" spans="1:34" ht="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row>
    <row r="100" spans="1:34" ht="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row>
    <row r="101" spans="1:34" ht="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row>
    <row r="102" spans="1:34" ht="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row>
    <row r="103" spans="1:34" ht="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row>
    <row r="104" spans="1:34" ht="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row>
    <row r="105" spans="1:34" ht="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row>
    <row r="106" spans="1:34" ht="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row>
    <row r="107" spans="1:34" ht="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row>
    <row r="108" spans="1:34" ht="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row>
    <row r="109" spans="1:34" ht="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row>
    <row r="110" spans="1:34" ht="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row>
    <row r="111" spans="1:34" ht="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row>
    <row r="112" spans="1:34" ht="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row>
    <row r="113" spans="1:34" ht="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row>
    <row r="114" spans="1:34" ht="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row>
    <row r="115" spans="1:34" ht="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row>
    <row r="116" spans="1:34" ht="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row>
    <row r="117" spans="1:10" ht="15">
      <c r="A117" s="6"/>
      <c r="B117" s="6"/>
      <c r="C117" s="6"/>
      <c r="D117" s="6"/>
      <c r="E117" s="6"/>
      <c r="F117" s="6"/>
      <c r="G117" s="6"/>
      <c r="H117" s="6"/>
      <c r="I117" s="6"/>
      <c r="J117" s="6"/>
    </row>
    <row r="118" spans="1:9" ht="15">
      <c r="A118" s="6"/>
      <c r="B118" s="6"/>
      <c r="C118" s="6"/>
      <c r="D118" s="6"/>
      <c r="E118" s="6"/>
      <c r="F118" s="6"/>
      <c r="G118" s="6"/>
      <c r="H118" s="6"/>
      <c r="I118" s="6"/>
    </row>
    <row r="119" spans="1:9" ht="15">
      <c r="A119" s="6"/>
      <c r="B119" s="6"/>
      <c r="C119" s="6"/>
      <c r="D119" s="6"/>
      <c r="E119" s="6"/>
      <c r="F119" s="6"/>
      <c r="G119" s="6"/>
      <c r="H119" s="6"/>
      <c r="I119" s="6"/>
    </row>
    <row r="120" spans="1:9" ht="15">
      <c r="A120" s="6"/>
      <c r="B120" s="6"/>
      <c r="C120" s="6"/>
      <c r="D120" s="6"/>
      <c r="E120" s="6"/>
      <c r="F120" s="6"/>
      <c r="G120" s="6"/>
      <c r="H120" s="6"/>
      <c r="I120" s="6"/>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N116"/>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42.8515625" style="0" customWidth="1"/>
    <col min="2" max="9" width="17.7109375" style="0" customWidth="1"/>
  </cols>
  <sheetData>
    <row r="1" spans="1:40" ht="15.75">
      <c r="A1" s="43" t="s">
        <v>82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row>
    <row r="2" spans="1:40" ht="21.75" thickBot="1">
      <c r="A2" s="19" t="s">
        <v>139</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spans="1:40" ht="16.5" thickBot="1">
      <c r="A3" s="6"/>
      <c r="B3" s="6"/>
      <c r="C3" s="6"/>
      <c r="D3" s="304" t="s">
        <v>12</v>
      </c>
      <c r="E3" s="34"/>
      <c r="F3" s="35"/>
      <c r="G3" s="24"/>
      <c r="H3" s="24"/>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row>
    <row r="4" spans="1:40" s="1" customFormat="1" ht="81" thickBot="1">
      <c r="A4" s="56" t="s">
        <v>113</v>
      </c>
      <c r="B4" s="122" t="s">
        <v>1</v>
      </c>
      <c r="C4" s="124" t="s">
        <v>2</v>
      </c>
      <c r="D4" s="125" t="s">
        <v>197</v>
      </c>
      <c r="E4" s="123" t="s">
        <v>196</v>
      </c>
      <c r="F4" s="121" t="s">
        <v>201</v>
      </c>
      <c r="G4" s="122" t="s">
        <v>92</v>
      </c>
      <c r="H4" s="262" t="s">
        <v>202</v>
      </c>
      <c r="I4" s="121" t="s">
        <v>114</v>
      </c>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15.75">
      <c r="A5" s="263" t="str">
        <f>Products!A5</f>
        <v>a</v>
      </c>
      <c r="B5" s="190"/>
      <c r="C5" s="264"/>
      <c r="D5" s="193"/>
      <c r="E5" s="130"/>
      <c r="F5" s="265"/>
      <c r="G5" s="266">
        <f>D5*C5</f>
        <v>0</v>
      </c>
      <c r="H5" s="267">
        <f>E5*C5</f>
        <v>0</v>
      </c>
      <c r="I5" s="268">
        <f>C5*F5</f>
        <v>0</v>
      </c>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row>
    <row r="6" spans="1:40" ht="15.75">
      <c r="A6" s="269" t="str">
        <f>Products!A6</f>
        <v>b</v>
      </c>
      <c r="B6" s="196"/>
      <c r="C6" s="270"/>
      <c r="D6" s="199"/>
      <c r="E6" s="139"/>
      <c r="F6" s="271"/>
      <c r="G6" s="272">
        <f aca="true" t="shared" si="0" ref="G6:G18">D6*C6</f>
        <v>0</v>
      </c>
      <c r="H6" s="273">
        <f aca="true" t="shared" si="1" ref="H6:H18">E6*C6</f>
        <v>0</v>
      </c>
      <c r="I6" s="274">
        <f aca="true" t="shared" si="2" ref="I6:I14">C6*F6</f>
        <v>0</v>
      </c>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15.75">
      <c r="A7" s="269" t="str">
        <f>Products!A7</f>
        <v>c</v>
      </c>
      <c r="B7" s="196"/>
      <c r="C7" s="270"/>
      <c r="D7" s="199"/>
      <c r="E7" s="139"/>
      <c r="F7" s="271"/>
      <c r="G7" s="272">
        <f t="shared" si="0"/>
        <v>0</v>
      </c>
      <c r="H7" s="273">
        <f t="shared" si="1"/>
        <v>0</v>
      </c>
      <c r="I7" s="274">
        <f t="shared" si="2"/>
        <v>0</v>
      </c>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row>
    <row r="8" spans="1:40" ht="15.75">
      <c r="A8" s="269" t="str">
        <f>Products!A8</f>
        <v>d</v>
      </c>
      <c r="B8" s="196"/>
      <c r="C8" s="270"/>
      <c r="D8" s="199"/>
      <c r="E8" s="139"/>
      <c r="F8" s="271"/>
      <c r="G8" s="272">
        <f t="shared" si="0"/>
        <v>0</v>
      </c>
      <c r="H8" s="273">
        <f t="shared" si="1"/>
        <v>0</v>
      </c>
      <c r="I8" s="274">
        <f t="shared" si="2"/>
        <v>0</v>
      </c>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row>
    <row r="9" spans="1:40" ht="15.75">
      <c r="A9" s="269" t="str">
        <f>Products!A9</f>
        <v>e</v>
      </c>
      <c r="B9" s="196"/>
      <c r="C9" s="270"/>
      <c r="D9" s="199"/>
      <c r="E9" s="139"/>
      <c r="F9" s="271"/>
      <c r="G9" s="272">
        <f t="shared" si="0"/>
        <v>0</v>
      </c>
      <c r="H9" s="273">
        <f t="shared" si="1"/>
        <v>0</v>
      </c>
      <c r="I9" s="274">
        <f t="shared" si="2"/>
        <v>0</v>
      </c>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row>
    <row r="10" spans="1:40" ht="15.75">
      <c r="A10" s="269" t="str">
        <f>Products!A10</f>
        <v>f</v>
      </c>
      <c r="B10" s="196"/>
      <c r="C10" s="270"/>
      <c r="D10" s="199"/>
      <c r="E10" s="139"/>
      <c r="F10" s="271"/>
      <c r="G10" s="272">
        <f t="shared" si="0"/>
        <v>0</v>
      </c>
      <c r="H10" s="273">
        <f t="shared" si="1"/>
        <v>0</v>
      </c>
      <c r="I10" s="274">
        <f t="shared" si="2"/>
        <v>0</v>
      </c>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row>
    <row r="11" spans="1:40" ht="15.75">
      <c r="A11" s="269" t="str">
        <f>Products!A11</f>
        <v>g</v>
      </c>
      <c r="B11" s="196"/>
      <c r="C11" s="270"/>
      <c r="D11" s="199"/>
      <c r="E11" s="139"/>
      <c r="F11" s="271"/>
      <c r="G11" s="272">
        <f t="shared" si="0"/>
        <v>0</v>
      </c>
      <c r="H11" s="273">
        <f t="shared" si="1"/>
        <v>0</v>
      </c>
      <c r="I11" s="274">
        <f t="shared" si="2"/>
        <v>0</v>
      </c>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row>
    <row r="12" spans="1:40" ht="15.75">
      <c r="A12" s="269" t="str">
        <f>Products!A12</f>
        <v>h</v>
      </c>
      <c r="B12" s="196"/>
      <c r="C12" s="270"/>
      <c r="D12" s="199"/>
      <c r="E12" s="139"/>
      <c r="F12" s="271"/>
      <c r="G12" s="272">
        <f t="shared" si="0"/>
        <v>0</v>
      </c>
      <c r="H12" s="273">
        <f t="shared" si="1"/>
        <v>0</v>
      </c>
      <c r="I12" s="274">
        <f t="shared" si="2"/>
        <v>0</v>
      </c>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row>
    <row r="13" spans="1:40" ht="15.75">
      <c r="A13" s="269" t="str">
        <f>Products!A13</f>
        <v>i</v>
      </c>
      <c r="B13" s="196"/>
      <c r="C13" s="270"/>
      <c r="D13" s="199"/>
      <c r="E13" s="139"/>
      <c r="F13" s="271"/>
      <c r="G13" s="272">
        <f t="shared" si="0"/>
        <v>0</v>
      </c>
      <c r="H13" s="273">
        <f t="shared" si="1"/>
        <v>0</v>
      </c>
      <c r="I13" s="274">
        <f t="shared" si="2"/>
        <v>0</v>
      </c>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row>
    <row r="14" spans="1:40" ht="15.75">
      <c r="A14" s="269" t="str">
        <f>Products!A14</f>
        <v>j</v>
      </c>
      <c r="B14" s="196"/>
      <c r="C14" s="270"/>
      <c r="D14" s="199"/>
      <c r="E14" s="139"/>
      <c r="F14" s="271"/>
      <c r="G14" s="272">
        <f t="shared" si="0"/>
        <v>0</v>
      </c>
      <c r="H14" s="273">
        <f t="shared" si="1"/>
        <v>0</v>
      </c>
      <c r="I14" s="274">
        <f t="shared" si="2"/>
        <v>0</v>
      </c>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row>
    <row r="15" spans="1:40" ht="15.75">
      <c r="A15" s="269" t="str">
        <f>Products!A15</f>
        <v>k</v>
      </c>
      <c r="B15" s="196"/>
      <c r="C15" s="270"/>
      <c r="D15" s="199"/>
      <c r="E15" s="139"/>
      <c r="F15" s="271"/>
      <c r="G15" s="272">
        <f t="shared" si="0"/>
        <v>0</v>
      </c>
      <c r="H15" s="273">
        <f t="shared" si="1"/>
        <v>0</v>
      </c>
      <c r="I15" s="274">
        <f>C15*F15</f>
        <v>0</v>
      </c>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row>
    <row r="16" spans="1:40" ht="15.75">
      <c r="A16" s="269" t="str">
        <f>Products!A16</f>
        <v>l</v>
      </c>
      <c r="B16" s="196"/>
      <c r="C16" s="270"/>
      <c r="D16" s="199"/>
      <c r="E16" s="139"/>
      <c r="F16" s="271"/>
      <c r="G16" s="272">
        <f t="shared" si="0"/>
        <v>0</v>
      </c>
      <c r="H16" s="273">
        <f t="shared" si="1"/>
        <v>0</v>
      </c>
      <c r="I16" s="274">
        <f>C16*F16</f>
        <v>0</v>
      </c>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row>
    <row r="17" spans="1:40" ht="15.75">
      <c r="A17" s="269" t="str">
        <f>Products!A17</f>
        <v>m</v>
      </c>
      <c r="B17" s="196"/>
      <c r="C17" s="270"/>
      <c r="D17" s="199"/>
      <c r="E17" s="139"/>
      <c r="F17" s="271"/>
      <c r="G17" s="272">
        <f t="shared" si="0"/>
        <v>0</v>
      </c>
      <c r="H17" s="273">
        <f t="shared" si="1"/>
        <v>0</v>
      </c>
      <c r="I17" s="274">
        <f>C17*F17</f>
        <v>0</v>
      </c>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row>
    <row r="18" spans="1:40" ht="15.75">
      <c r="A18" s="269" t="str">
        <f>Products!A18</f>
        <v>n</v>
      </c>
      <c r="B18" s="196"/>
      <c r="C18" s="270"/>
      <c r="D18" s="199"/>
      <c r="E18" s="139"/>
      <c r="F18" s="271"/>
      <c r="G18" s="272">
        <f t="shared" si="0"/>
        <v>0</v>
      </c>
      <c r="H18" s="273">
        <f t="shared" si="1"/>
        <v>0</v>
      </c>
      <c r="I18" s="274">
        <f>C18*F18</f>
        <v>0</v>
      </c>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row>
    <row r="19" spans="1:40" ht="15.75">
      <c r="A19" s="269" t="str">
        <f>Products!A19</f>
        <v>o</v>
      </c>
      <c r="B19" s="196"/>
      <c r="C19" s="270"/>
      <c r="D19" s="199"/>
      <c r="E19" s="139"/>
      <c r="F19" s="271"/>
      <c r="G19" s="272">
        <f aca="true" t="shared" si="3" ref="G19:G34">D19*C19</f>
        <v>0</v>
      </c>
      <c r="H19" s="273">
        <f aca="true" t="shared" si="4" ref="H19:H34">E19*C19</f>
        <v>0</v>
      </c>
      <c r="I19" s="274">
        <f aca="true" t="shared" si="5" ref="I19:I34">C19*F19</f>
        <v>0</v>
      </c>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row>
    <row r="20" spans="1:40" ht="15.75">
      <c r="A20" s="269" t="str">
        <f>Products!A20</f>
        <v>p</v>
      </c>
      <c r="B20" s="196"/>
      <c r="C20" s="270"/>
      <c r="D20" s="199"/>
      <c r="E20" s="139"/>
      <c r="F20" s="271"/>
      <c r="G20" s="272">
        <f t="shared" si="3"/>
        <v>0</v>
      </c>
      <c r="H20" s="273">
        <f t="shared" si="4"/>
        <v>0</v>
      </c>
      <c r="I20" s="274">
        <f t="shared" si="5"/>
        <v>0</v>
      </c>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row>
    <row r="21" spans="1:40" ht="15.75">
      <c r="A21" s="269" t="str">
        <f>Products!A21</f>
        <v>q</v>
      </c>
      <c r="B21" s="196"/>
      <c r="C21" s="270"/>
      <c r="D21" s="199"/>
      <c r="E21" s="139"/>
      <c r="F21" s="271"/>
      <c r="G21" s="272">
        <f t="shared" si="3"/>
        <v>0</v>
      </c>
      <c r="H21" s="273">
        <f t="shared" si="4"/>
        <v>0</v>
      </c>
      <c r="I21" s="274">
        <f t="shared" si="5"/>
        <v>0</v>
      </c>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row>
    <row r="22" spans="1:40" ht="15.75">
      <c r="A22" s="269" t="str">
        <f>Products!A22</f>
        <v>r</v>
      </c>
      <c r="B22" s="196"/>
      <c r="C22" s="270"/>
      <c r="D22" s="199"/>
      <c r="E22" s="139"/>
      <c r="F22" s="271"/>
      <c r="G22" s="272">
        <f t="shared" si="3"/>
        <v>0</v>
      </c>
      <c r="H22" s="273">
        <f t="shared" si="4"/>
        <v>0</v>
      </c>
      <c r="I22" s="274">
        <f t="shared" si="5"/>
        <v>0</v>
      </c>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row>
    <row r="23" spans="1:40" ht="15.75">
      <c r="A23" s="269" t="str">
        <f>Products!A23</f>
        <v>s</v>
      </c>
      <c r="B23" s="196"/>
      <c r="C23" s="270"/>
      <c r="D23" s="199"/>
      <c r="E23" s="139"/>
      <c r="F23" s="271"/>
      <c r="G23" s="272">
        <f t="shared" si="3"/>
        <v>0</v>
      </c>
      <c r="H23" s="273">
        <f t="shared" si="4"/>
        <v>0</v>
      </c>
      <c r="I23" s="274">
        <f t="shared" si="5"/>
        <v>0</v>
      </c>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row>
    <row r="24" spans="1:40" ht="15.75">
      <c r="A24" s="269" t="str">
        <f>Products!A24</f>
        <v>t</v>
      </c>
      <c r="B24" s="196"/>
      <c r="C24" s="270"/>
      <c r="D24" s="199"/>
      <c r="E24" s="139"/>
      <c r="F24" s="271"/>
      <c r="G24" s="272">
        <f t="shared" si="3"/>
        <v>0</v>
      </c>
      <c r="H24" s="273">
        <f t="shared" si="4"/>
        <v>0</v>
      </c>
      <c r="I24" s="274">
        <f t="shared" si="5"/>
        <v>0</v>
      </c>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row>
    <row r="25" spans="1:40" ht="15.75">
      <c r="A25" s="269" t="str">
        <f>Products!A25</f>
        <v>u</v>
      </c>
      <c r="B25" s="196"/>
      <c r="C25" s="270"/>
      <c r="D25" s="199"/>
      <c r="E25" s="139"/>
      <c r="F25" s="271"/>
      <c r="G25" s="272">
        <f t="shared" si="3"/>
        <v>0</v>
      </c>
      <c r="H25" s="273">
        <f t="shared" si="4"/>
        <v>0</v>
      </c>
      <c r="I25" s="274">
        <f t="shared" si="5"/>
        <v>0</v>
      </c>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row>
    <row r="26" spans="1:40" ht="15.75">
      <c r="A26" s="269" t="str">
        <f>Products!A26</f>
        <v>v</v>
      </c>
      <c r="B26" s="196"/>
      <c r="C26" s="270"/>
      <c r="D26" s="199"/>
      <c r="E26" s="139"/>
      <c r="F26" s="271"/>
      <c r="G26" s="272">
        <f t="shared" si="3"/>
        <v>0</v>
      </c>
      <c r="H26" s="273">
        <f t="shared" si="4"/>
        <v>0</v>
      </c>
      <c r="I26" s="274">
        <f t="shared" si="5"/>
        <v>0</v>
      </c>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row>
    <row r="27" spans="1:40" ht="15.75">
      <c r="A27" s="269" t="str">
        <f>Products!A27</f>
        <v>w</v>
      </c>
      <c r="B27" s="196"/>
      <c r="C27" s="270"/>
      <c r="D27" s="199"/>
      <c r="E27" s="139"/>
      <c r="F27" s="271"/>
      <c r="G27" s="272">
        <f t="shared" si="3"/>
        <v>0</v>
      </c>
      <c r="H27" s="273">
        <f t="shared" si="4"/>
        <v>0</v>
      </c>
      <c r="I27" s="274">
        <f t="shared" si="5"/>
        <v>0</v>
      </c>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row>
    <row r="28" spans="1:40" ht="15.75">
      <c r="A28" s="269" t="str">
        <f>Products!A28</f>
        <v>x</v>
      </c>
      <c r="B28" s="196"/>
      <c r="C28" s="270"/>
      <c r="D28" s="199"/>
      <c r="E28" s="139"/>
      <c r="F28" s="271"/>
      <c r="G28" s="272">
        <f t="shared" si="3"/>
        <v>0</v>
      </c>
      <c r="H28" s="273">
        <f t="shared" si="4"/>
        <v>0</v>
      </c>
      <c r="I28" s="274">
        <f t="shared" si="5"/>
        <v>0</v>
      </c>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row>
    <row r="29" spans="1:40" ht="15.75">
      <c r="A29" s="269" t="str">
        <f>Products!A29</f>
        <v>y</v>
      </c>
      <c r="B29" s="196"/>
      <c r="C29" s="270"/>
      <c r="D29" s="199"/>
      <c r="E29" s="139"/>
      <c r="F29" s="271"/>
      <c r="G29" s="272">
        <f t="shared" si="3"/>
        <v>0</v>
      </c>
      <c r="H29" s="273">
        <f t="shared" si="4"/>
        <v>0</v>
      </c>
      <c r="I29" s="274">
        <f t="shared" si="5"/>
        <v>0</v>
      </c>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row>
    <row r="30" spans="1:40" ht="15.75">
      <c r="A30" s="269" t="str">
        <f>Products!A30</f>
        <v>z</v>
      </c>
      <c r="B30" s="196"/>
      <c r="C30" s="270"/>
      <c r="D30" s="199"/>
      <c r="E30" s="139"/>
      <c r="F30" s="271"/>
      <c r="G30" s="272">
        <f t="shared" si="3"/>
        <v>0</v>
      </c>
      <c r="H30" s="273">
        <f t="shared" si="4"/>
        <v>0</v>
      </c>
      <c r="I30" s="274">
        <f t="shared" si="5"/>
        <v>0</v>
      </c>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row>
    <row r="31" spans="1:40" ht="15.75">
      <c r="A31" s="269" t="str">
        <f>Products!A31</f>
        <v>aa</v>
      </c>
      <c r="B31" s="196"/>
      <c r="C31" s="270"/>
      <c r="D31" s="199"/>
      <c r="E31" s="139"/>
      <c r="F31" s="271"/>
      <c r="G31" s="272">
        <f t="shared" si="3"/>
        <v>0</v>
      </c>
      <c r="H31" s="273">
        <f t="shared" si="4"/>
        <v>0</v>
      </c>
      <c r="I31" s="274">
        <f t="shared" si="5"/>
        <v>0</v>
      </c>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row>
    <row r="32" spans="1:40" ht="15.75">
      <c r="A32" s="269" t="str">
        <f>Products!A32</f>
        <v>ab</v>
      </c>
      <c r="B32" s="196"/>
      <c r="C32" s="270"/>
      <c r="D32" s="199"/>
      <c r="E32" s="139"/>
      <c r="F32" s="271"/>
      <c r="G32" s="272">
        <f t="shared" si="3"/>
        <v>0</v>
      </c>
      <c r="H32" s="273">
        <f t="shared" si="4"/>
        <v>0</v>
      </c>
      <c r="I32" s="274">
        <f t="shared" si="5"/>
        <v>0</v>
      </c>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row>
    <row r="33" spans="1:40" ht="15.75">
      <c r="A33" s="269" t="str">
        <f>Products!A33</f>
        <v>ac</v>
      </c>
      <c r="B33" s="196"/>
      <c r="C33" s="270"/>
      <c r="D33" s="199"/>
      <c r="E33" s="139"/>
      <c r="F33" s="271"/>
      <c r="G33" s="272">
        <f t="shared" si="3"/>
        <v>0</v>
      </c>
      <c r="H33" s="273">
        <f t="shared" si="4"/>
        <v>0</v>
      </c>
      <c r="I33" s="274">
        <f t="shared" si="5"/>
        <v>0</v>
      </c>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row>
    <row r="34" spans="1:40" ht="16.5" thickBot="1">
      <c r="A34" s="269" t="str">
        <f>Products!A34</f>
        <v>ad</v>
      </c>
      <c r="B34" s="202"/>
      <c r="C34" s="275"/>
      <c r="D34" s="276"/>
      <c r="E34" s="148"/>
      <c r="F34" s="277"/>
      <c r="G34" s="278">
        <f t="shared" si="3"/>
        <v>0</v>
      </c>
      <c r="H34" s="279">
        <f t="shared" si="4"/>
        <v>0</v>
      </c>
      <c r="I34" s="280">
        <f t="shared" si="5"/>
        <v>0</v>
      </c>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row>
    <row r="35" spans="1:40" s="2" customFormat="1" ht="16.5" thickBot="1">
      <c r="A35" s="254" t="s">
        <v>5</v>
      </c>
      <c r="B35" s="255"/>
      <c r="C35" s="281"/>
      <c r="D35" s="282"/>
      <c r="E35" s="258"/>
      <c r="F35" s="259"/>
      <c r="G35" s="258">
        <f>SUM(G5:G14)</f>
        <v>0</v>
      </c>
      <c r="H35" s="258">
        <f>SUM(H5:H34)</f>
        <v>0</v>
      </c>
      <c r="I35" s="283">
        <f>SUM(I5:I34)</f>
        <v>0</v>
      </c>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row>
    <row r="36" spans="1:40" ht="16.5" thickBot="1">
      <c r="A36" s="284"/>
      <c r="B36" s="285"/>
      <c r="C36" s="220"/>
      <c r="D36" s="220"/>
      <c r="E36" s="286"/>
      <c r="F36" s="220"/>
      <c r="G36" s="286"/>
      <c r="H36" s="287"/>
      <c r="I36" s="43"/>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row>
    <row r="37" spans="1:40" ht="16.5" thickBot="1">
      <c r="A37" s="288" t="s">
        <v>4</v>
      </c>
      <c r="B37" s="289"/>
      <c r="C37" s="290" t="s">
        <v>2</v>
      </c>
      <c r="D37" s="290" t="s">
        <v>43</v>
      </c>
      <c r="E37" s="291" t="s">
        <v>44</v>
      </c>
      <c r="F37" s="220"/>
      <c r="G37" s="286"/>
      <c r="H37" s="287"/>
      <c r="I37" s="43"/>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row>
    <row r="38" spans="1:40" ht="16.5" thickBot="1">
      <c r="A38" s="292" t="s">
        <v>45</v>
      </c>
      <c r="B38" s="96" t="s">
        <v>49</v>
      </c>
      <c r="C38" s="190"/>
      <c r="D38" s="237"/>
      <c r="E38" s="293">
        <f>D38*C38</f>
        <v>0</v>
      </c>
      <c r="F38" s="220"/>
      <c r="G38" s="286"/>
      <c r="H38" s="287"/>
      <c r="I38" s="43"/>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row>
    <row r="39" spans="1:40" ht="15.75">
      <c r="A39" s="292" t="s">
        <v>46</v>
      </c>
      <c r="B39" s="96" t="s">
        <v>50</v>
      </c>
      <c r="C39" s="196"/>
      <c r="D39" s="243"/>
      <c r="E39" s="294">
        <f>D39*C39</f>
        <v>0</v>
      </c>
      <c r="F39" s="220"/>
      <c r="G39" s="295" t="s">
        <v>89</v>
      </c>
      <c r="H39" s="291" t="s">
        <v>89</v>
      </c>
      <c r="I39" s="43"/>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row>
    <row r="40" spans="1:40" ht="15.75">
      <c r="A40" s="292" t="s">
        <v>47</v>
      </c>
      <c r="B40" s="96" t="s">
        <v>51</v>
      </c>
      <c r="C40" s="196"/>
      <c r="D40" s="243"/>
      <c r="E40" s="294">
        <f>D40*C40</f>
        <v>0</v>
      </c>
      <c r="F40" s="220"/>
      <c r="G40" s="296" t="s">
        <v>90</v>
      </c>
      <c r="H40" s="297" t="s">
        <v>53</v>
      </c>
      <c r="I40" s="43"/>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row>
    <row r="41" spans="1:40" ht="16.5" thickBot="1">
      <c r="A41" s="292" t="s">
        <v>48</v>
      </c>
      <c r="B41" s="285"/>
      <c r="C41" s="204"/>
      <c r="D41" s="298"/>
      <c r="E41" s="299"/>
      <c r="F41" s="220"/>
      <c r="G41" s="296" t="s">
        <v>91</v>
      </c>
      <c r="H41" s="297" t="s">
        <v>52</v>
      </c>
      <c r="I41" s="43"/>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row>
    <row r="42" spans="1:40" ht="16.5" thickBot="1">
      <c r="A42" s="300" t="s">
        <v>5</v>
      </c>
      <c r="B42" s="301"/>
      <c r="C42" s="302"/>
      <c r="D42" s="303"/>
      <c r="E42" s="217">
        <f>SUM(E38:E41)</f>
        <v>0</v>
      </c>
      <c r="F42" s="220"/>
      <c r="G42" s="283">
        <f>E42-G35-H35</f>
        <v>0</v>
      </c>
      <c r="H42" s="260">
        <f>E42-I35-H35</f>
        <v>0</v>
      </c>
      <c r="I42" s="43"/>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row>
    <row r="43" spans="1:40" ht="16.5" thickBot="1">
      <c r="A43" s="284"/>
      <c r="B43" s="285"/>
      <c r="C43" s="220"/>
      <c r="D43" s="220"/>
      <c r="E43" s="286"/>
      <c r="F43" s="220"/>
      <c r="G43" s="220"/>
      <c r="H43" s="221"/>
      <c r="I43" s="43"/>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row>
    <row r="44" spans="1:40" ht="16.5" thickBot="1">
      <c r="A44" s="218" t="s">
        <v>15</v>
      </c>
      <c r="B44" s="219"/>
      <c r="C44" s="220"/>
      <c r="D44" s="220"/>
      <c r="E44" s="220"/>
      <c r="F44" s="220"/>
      <c r="G44" s="220"/>
      <c r="H44" s="221"/>
      <c r="I44" s="43"/>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row>
    <row r="45" spans="1:40" ht="15.75">
      <c r="A45" s="68" t="s">
        <v>9</v>
      </c>
      <c r="B45" s="222"/>
      <c r="C45" s="220" t="s">
        <v>146</v>
      </c>
      <c r="D45" s="220"/>
      <c r="E45" s="220"/>
      <c r="F45" s="220"/>
      <c r="G45" s="221"/>
      <c r="H45" s="221"/>
      <c r="I45" s="43"/>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row>
    <row r="46" spans="1:40" ht="15.75">
      <c r="A46" s="68" t="s">
        <v>6</v>
      </c>
      <c r="B46" s="223"/>
      <c r="C46" s="220" t="s">
        <v>17</v>
      </c>
      <c r="D46" s="220"/>
      <c r="E46" s="220"/>
      <c r="F46" s="220"/>
      <c r="G46" s="220"/>
      <c r="H46" s="221"/>
      <c r="I46" s="43"/>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row>
    <row r="47" spans="1:40" ht="15.75">
      <c r="A47" s="68" t="s">
        <v>8</v>
      </c>
      <c r="B47" s="223"/>
      <c r="C47" s="220" t="s">
        <v>54</v>
      </c>
      <c r="D47" s="220"/>
      <c r="E47" s="220"/>
      <c r="F47" s="220"/>
      <c r="G47" s="220"/>
      <c r="H47" s="221"/>
      <c r="I47" s="43"/>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row>
    <row r="48" spans="1:40" ht="15.75">
      <c r="A48" s="68" t="s">
        <v>10</v>
      </c>
      <c r="B48" s="223"/>
      <c r="C48" s="220" t="s">
        <v>19</v>
      </c>
      <c r="D48" s="220"/>
      <c r="E48" s="220"/>
      <c r="F48" s="220"/>
      <c r="G48" s="220"/>
      <c r="H48" s="221"/>
      <c r="I48" s="43"/>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row>
    <row r="49" spans="1:40" ht="15.75">
      <c r="A49" s="68" t="s">
        <v>7</v>
      </c>
      <c r="B49" s="223"/>
      <c r="C49" s="220" t="s">
        <v>20</v>
      </c>
      <c r="D49" s="220"/>
      <c r="E49" s="220"/>
      <c r="F49" s="220"/>
      <c r="G49" s="220"/>
      <c r="H49" s="221"/>
      <c r="I49" s="43"/>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row>
    <row r="50" spans="1:40" ht="16.5" thickBot="1">
      <c r="A50" s="68" t="s">
        <v>11</v>
      </c>
      <c r="B50" s="224"/>
      <c r="C50" s="220" t="s">
        <v>55</v>
      </c>
      <c r="D50" s="220"/>
      <c r="E50" s="220"/>
      <c r="F50" s="220"/>
      <c r="G50" s="220"/>
      <c r="H50" s="221"/>
      <c r="I50" s="43"/>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row>
    <row r="51" spans="1:40" ht="16.5" thickBot="1">
      <c r="A51" s="225" t="s">
        <v>5</v>
      </c>
      <c r="B51" s="232">
        <f>SUM(B45:B50)</f>
        <v>0</v>
      </c>
      <c r="C51" s="220"/>
      <c r="D51" s="220"/>
      <c r="E51" s="220"/>
      <c r="F51" s="220"/>
      <c r="G51" s="220"/>
      <c r="H51" s="221"/>
      <c r="I51" s="43"/>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row>
    <row r="52" spans="1:40" ht="16.5" thickBot="1">
      <c r="A52" s="225" t="s">
        <v>155</v>
      </c>
      <c r="B52" s="227">
        <f>G42-B51</f>
        <v>0</v>
      </c>
      <c r="C52" s="220"/>
      <c r="D52" s="220"/>
      <c r="E52" s="220"/>
      <c r="F52" s="220"/>
      <c r="G52" s="220"/>
      <c r="H52" s="221"/>
      <c r="I52" s="43"/>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row>
    <row r="53" spans="1:40" ht="16.5" thickBot="1">
      <c r="A53" s="228" t="s">
        <v>34</v>
      </c>
      <c r="B53" s="229">
        <f>H42-B51</f>
        <v>0</v>
      </c>
      <c r="C53" s="230"/>
      <c r="D53" s="230"/>
      <c r="E53" s="230"/>
      <c r="F53" s="230"/>
      <c r="G53" s="230"/>
      <c r="H53" s="231"/>
      <c r="I53" s="43"/>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row>
    <row r="54" spans="1:40" ht="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row>
    <row r="55" spans="1:40" ht="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row>
    <row r="56" spans="1:40" ht="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row>
    <row r="57" spans="1:40" ht="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row>
    <row r="58" spans="1:40" ht="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row>
    <row r="59" spans="1:40" ht="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row>
    <row r="60" spans="1:40" ht="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row>
    <row r="61" spans="1:40" ht="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row>
    <row r="62" spans="1:40" ht="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row>
    <row r="63" spans="1:40" ht="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row>
    <row r="64" spans="1:40" ht="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row>
    <row r="65" spans="1:40" ht="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row>
    <row r="66" spans="1:40" ht="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row>
    <row r="67" spans="1:40" ht="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row>
    <row r="68" spans="1:40" ht="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row>
    <row r="69" spans="1:40" ht="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row>
    <row r="70" spans="1:40" ht="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row>
    <row r="71" spans="1:40" ht="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row>
    <row r="72" spans="1:40" ht="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row>
    <row r="73" spans="1:40" ht="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row>
    <row r="74" spans="1:40" ht="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row>
    <row r="75" spans="1:40" ht="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row>
    <row r="76" spans="1:40" ht="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row>
    <row r="77" spans="1:40" ht="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row>
    <row r="78" spans="1:40" ht="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row>
    <row r="79" spans="1:40" ht="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row>
    <row r="80" spans="1:40" ht="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row>
    <row r="81" spans="1:40" ht="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row>
    <row r="82" spans="1:40" ht="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row>
    <row r="83" spans="1:40" ht="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row>
    <row r="84" spans="1:40" ht="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row>
    <row r="85" spans="1:40" ht="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row>
    <row r="86" spans="1:40" ht="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row>
    <row r="87" spans="1:40" ht="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row>
    <row r="88" spans="1:40" ht="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row>
    <row r="89" spans="1:40" ht="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row>
    <row r="90" spans="1:40" ht="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row>
    <row r="91" spans="1:40" ht="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row>
    <row r="92" spans="1:40" ht="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row>
    <row r="93" spans="1:40" ht="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row>
    <row r="94" spans="1:40" ht="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row>
    <row r="95" spans="1:40" ht="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row>
    <row r="96" spans="1:40" ht="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row>
    <row r="97" spans="1:40" ht="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row>
    <row r="98" spans="1:40" ht="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row>
    <row r="99" spans="1:40" ht="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row>
    <row r="100" spans="1:40" ht="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row>
    <row r="101" spans="1:40" ht="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row>
    <row r="102" spans="1:40" ht="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row>
    <row r="103" spans="1:40" ht="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row>
    <row r="104" spans="1:40" ht="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row>
    <row r="105" spans="1:40" ht="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row>
    <row r="106" spans="1:40" ht="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row>
    <row r="107" spans="1:40" ht="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row>
    <row r="108" spans="1:40" ht="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row>
    <row r="109" spans="1:40" ht="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row>
    <row r="110" spans="1:40" ht="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row>
    <row r="111" spans="1:40" ht="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row>
    <row r="112" spans="1:40" ht="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row>
    <row r="113" spans="1:40" ht="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row>
    <row r="114" spans="1:40" ht="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row>
    <row r="115" spans="1:40" ht="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row>
    <row r="116" spans="10:40" ht="15">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Boecker</dc:creator>
  <cp:keywords/>
  <dc:description/>
  <cp:lastModifiedBy>Bauman, Jamie (OMAFRA)</cp:lastModifiedBy>
  <dcterms:created xsi:type="dcterms:W3CDTF">2010-12-20T11:49:43Z</dcterms:created>
  <dcterms:modified xsi:type="dcterms:W3CDTF">2015-12-02T19:43:15Z</dcterms:modified>
  <cp:category/>
  <cp:version/>
  <cp:contentType/>
  <cp:contentStatus/>
</cp:coreProperties>
</file>